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855" windowHeight="12525"/>
  </bookViews>
  <sheets>
    <sheet name="Лист1" sheetId="1" r:id="rId1"/>
    <sheet name="Лист3" sheetId="3" r:id="rId2"/>
  </sheets>
  <definedNames>
    <definedName name="_xlnm.Print_Titles" localSheetId="0">Лист1!$7:$7</definedName>
  </definedNames>
  <calcPr calcId="125725" iterateDelta="1E-4"/>
</workbook>
</file>

<file path=xl/calcChain.xml><?xml version="1.0" encoding="utf-8"?>
<calcChain xmlns="http://schemas.openxmlformats.org/spreadsheetml/2006/main">
  <c r="E40" i="1"/>
  <c r="F42"/>
  <c r="F43"/>
  <c r="F44"/>
  <c r="F46"/>
  <c r="E45"/>
  <c r="F45" s="1"/>
  <c r="D45"/>
  <c r="E39" l="1"/>
  <c r="E38" s="1"/>
  <c r="E37" s="1"/>
  <c r="F10" l="1"/>
  <c r="F24"/>
  <c r="F19" l="1"/>
  <c r="E29"/>
  <c r="D29"/>
  <c r="D79" s="1"/>
  <c r="F8"/>
  <c r="D40"/>
  <c r="D39" s="1"/>
  <c r="E51"/>
  <c r="E50" s="1"/>
  <c r="F52"/>
  <c r="F51" s="1"/>
  <c r="F50" s="1"/>
  <c r="E54"/>
  <c r="D54"/>
  <c r="D51"/>
  <c r="F13"/>
  <c r="F14"/>
  <c r="F15"/>
  <c r="F16"/>
  <c r="F17"/>
  <c r="F18"/>
  <c r="E70"/>
  <c r="E69" s="1"/>
  <c r="E68" s="1"/>
  <c r="E66"/>
  <c r="E64"/>
  <c r="E59"/>
  <c r="E56"/>
  <c r="F63"/>
  <c r="F41"/>
  <c r="F40" s="1"/>
  <c r="F39" s="1"/>
  <c r="F38" s="1"/>
  <c r="F37" s="1"/>
  <c r="F55"/>
  <c r="F54" s="1"/>
  <c r="F57"/>
  <c r="F60"/>
  <c r="F61"/>
  <c r="F65"/>
  <c r="F67"/>
  <c r="F71"/>
  <c r="F11"/>
  <c r="F12"/>
  <c r="F20"/>
  <c r="F21"/>
  <c r="F22"/>
  <c r="F23"/>
  <c r="F25"/>
  <c r="F26"/>
  <c r="F27"/>
  <c r="F28"/>
  <c r="F9"/>
  <c r="D66"/>
  <c r="D64"/>
  <c r="F29" l="1"/>
  <c r="F66"/>
  <c r="F64"/>
  <c r="E79"/>
  <c r="F79" s="1"/>
  <c r="E62"/>
  <c r="E58" s="1"/>
  <c r="E53"/>
  <c r="E49" l="1"/>
  <c r="E48" s="1"/>
  <c r="E47" s="1"/>
  <c r="D70"/>
  <c r="F70" s="1"/>
  <c r="D62"/>
  <c r="F62" s="1"/>
  <c r="D59"/>
  <c r="D56"/>
  <c r="F56" s="1"/>
  <c r="D58" l="1"/>
  <c r="F59"/>
  <c r="F58" s="1"/>
  <c r="D69"/>
  <c r="F69" s="1"/>
  <c r="D68" l="1"/>
  <c r="F68" s="1"/>
  <c r="D50" l="1"/>
  <c r="D38"/>
  <c r="D53"/>
  <c r="F53" s="1"/>
  <c r="D49" l="1"/>
  <c r="D48" s="1"/>
  <c r="F49"/>
  <c r="F48" s="1"/>
  <c r="F47" s="1"/>
  <c r="D37"/>
  <c r="D36" l="1"/>
  <c r="D47" l="1"/>
  <c r="D72" l="1"/>
  <c r="D80" s="1"/>
  <c r="D78" l="1"/>
  <c r="E36" l="1"/>
  <c r="E72" l="1"/>
  <c r="E80" s="1"/>
  <c r="F80" s="1"/>
  <c r="F78" s="1"/>
  <c r="E78" s="1"/>
  <c r="F36"/>
  <c r="F72" s="1"/>
</calcChain>
</file>

<file path=xl/sharedStrings.xml><?xml version="1.0" encoding="utf-8"?>
<sst xmlns="http://schemas.openxmlformats.org/spreadsheetml/2006/main" count="149" uniqueCount="127">
  <si>
    <t>тыс.руб.</t>
  </si>
  <si>
    <t>Номер</t>
  </si>
  <si>
    <t>Наименование</t>
  </si>
  <si>
    <t>Софинансирование расходов медицинских организаций на оплату труда врачей и среднего медицинского персонала</t>
  </si>
  <si>
    <t>Социальное обеспечение и иные выплаты населению</t>
  </si>
  <si>
    <t xml:space="preserve">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 </t>
  </si>
  <si>
    <t>395 09 09 01 6 00 50930</t>
  </si>
  <si>
    <t>395 09 09 01 6 00 50930 300</t>
  </si>
  <si>
    <t>Итого</t>
  </si>
  <si>
    <t>Код бюджетной классификации РФ</t>
  </si>
  <si>
    <t>000 01 05 02 01 00 0000 510</t>
  </si>
  <si>
    <t>Увеличение прочих остатков денежных средств бюджетов</t>
  </si>
  <si>
    <t>000 01 05 02 01 00 0000 610</t>
  </si>
  <si>
    <t>Уменьшение прочих остатков денежных средств бюджетов</t>
  </si>
  <si>
    <t>395 2 02 55257 09 0000 150</t>
  </si>
  <si>
    <t>395 2 02 55258 09 0000 150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</si>
  <si>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</si>
  <si>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</si>
  <si>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</si>
  <si>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Осуществление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</si>
  <si>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395 09 09 01 1 00 00000</t>
  </si>
  <si>
    <t>395 09 09 01 1 00 52580</t>
  </si>
  <si>
    <t>395 09 09 01 5 00 00000</t>
  </si>
  <si>
    <t>Подпрограмма "Медицинская помощь в рамках Территориальной программы обязательного медицинского страхования"</t>
  </si>
  <si>
    <t xml:space="preserve">Финансовое обеспечение организации обязательного медицинского страхования на территории Санкт-Петербурга </t>
  </si>
  <si>
    <t>395 09 09 01 6 00 00000</t>
  </si>
  <si>
    <t>Государственная программа Санкт-Петербурга "Развитие здравоохранения в Санкт-Петербурге"</t>
  </si>
  <si>
    <t>395 09 09 01 0 00 00000</t>
  </si>
  <si>
    <t>395 01 00</t>
  </si>
  <si>
    <t>ОБЩЕГОСУДАРСТВЕННЫЕ ВОПРОСЫ</t>
  </si>
  <si>
    <t>395 01 13 73 2 00 50930</t>
  </si>
  <si>
    <t>Иные бюджетные ассигнования</t>
  </si>
  <si>
    <t>ЗДРАВООХРАНЕНИЕ</t>
  </si>
  <si>
    <t>395 09 00</t>
  </si>
  <si>
    <t>395 09 09</t>
  </si>
  <si>
    <t>Другие вопросы в области здравоохранения</t>
  </si>
  <si>
    <t>395 01 13</t>
  </si>
  <si>
    <t>Другие общегосударственные вопросы</t>
  </si>
  <si>
    <t>Непрограммные направления деятельности органов управления государственных внебюджетных фондов Российской Федерации</t>
  </si>
  <si>
    <t>395 01 13 73 0 00 00000</t>
  </si>
  <si>
    <t>395 01 13 73 2 00 00000</t>
  </si>
  <si>
    <t>Подпрограмма "Формирование эффективной системы оказания медицинской помощи"</t>
  </si>
  <si>
    <t>395 2 19 55257 09 0000 150</t>
  </si>
  <si>
    <t>395 2 19 55258 09 0000 150</t>
  </si>
  <si>
    <t>Закупка товаров, работ и услуг для государственных (муниципальных) нужд</t>
  </si>
  <si>
    <t>395 01 13 73 2 00 50930 200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</si>
  <si>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</si>
  <si>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</si>
  <si>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Изменение остатков средств на счетах по учету средств бюджетов</t>
  </si>
  <si>
    <t>000 01 05 00 00 00 0000 500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</si>
  <si>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 прошлых лет</t>
  </si>
  <si>
    <t>395 2 18 73000 09 0000 150</t>
  </si>
  <si>
    <t>395 1 16 07090 09 0000 140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</si>
  <si>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</si>
  <si>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395 2 02 59999 09 0000 150</t>
  </si>
  <si>
    <t>Прочие межбюджетные трансферты, передаваемые бюджетам территориальных фондов обязательного медицинского страхования</t>
  </si>
  <si>
    <t>395 2 19 55093 09 0000 150</t>
  </si>
  <si>
    <t>395 2 19 71030 09 0000 150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</si>
  <si>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</si>
  <si>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395 09 09 01 5 00 52570</t>
  </si>
  <si>
    <t>395 09 09 01 6 00 50930 500</t>
  </si>
  <si>
    <t>Финансовое обеспечение организации обязательного медицинского страхования на территории Санкт-Петербурга за счет иных источников</t>
  </si>
  <si>
    <t>Оплата стоимости медицинской помощи, оказанной медицинскими организациями Санкт-Петербурга застрахованным лицам, которым полис обязательного медицинского страхования выдан за пределами Санкт-Петербурга</t>
  </si>
  <si>
    <t>Реализация государственных функций в области социальной политики</t>
  </si>
  <si>
    <t>395 09 09 73 0 00000</t>
  </si>
  <si>
    <t>395 09 09 73 1 00000</t>
  </si>
  <si>
    <t>395 09 09 73 1 50939</t>
  </si>
  <si>
    <t>395 09 09 73 1 50939 300</t>
  </si>
  <si>
    <t>Утверждено</t>
  </si>
  <si>
    <t>Вносимые изменения</t>
  </si>
  <si>
    <t>Итоговые назначения</t>
  </si>
  <si>
    <t>395 1 13 02999 09 0000 130</t>
  </si>
  <si>
    <t>Прочие доходы от компенсации затрат бюджетов территориальных фондов обязательного медицинского страхования</t>
  </si>
  <si>
    <t>395 1 16 07010 09 0000 140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</si>
  <si>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</si>
  <si>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395 1 16 10100 09 0000 140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</si>
  <si>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</si>
  <si>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395 1 16 10119 09 0000 140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</si>
  <si>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</si>
  <si>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395 1 16 10127 01 0000 140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</si>
  <si>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</t>
  </si>
  <si>
    <t>395 1 17 06040 09 0000 180</t>
  </si>
  <si>
    <t>Прочие неналоговые поступления в территориальные фонды обязательного медицинского страхования</t>
  </si>
  <si>
    <t>395 2 02 50202 09 0000 150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</si>
  <si>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</si>
  <si>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395 2 02 50203 09 0000 150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</si>
  <si>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</si>
  <si>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395 2 02 55093 09 0000 150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</si>
  <si>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</si>
  <si>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395 2 04 09099 09 0000 150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</si>
  <si>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</si>
  <si>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395 2 19 73000 09 0000 150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</si>
  <si>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</si>
  <si>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Непрограммные направления деятельности органов управления государственными внебюджетными фондами Российской Федерации</t>
  </si>
  <si>
    <t>Обеспечение выполнения функций аппаратами государственных внебюджетных фондов Российской Федерации</t>
  </si>
  <si>
    <t>395 01 13 73 2 00 50930 100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</si>
  <si>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</si>
  <si>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395 01 13 73 2 00 50930 800</t>
  </si>
  <si>
    <t>Дополнительное финансовое обеспечение реализации территориальной программы обязательного медицинского страхования в пределах базовой программы обязательного медицинского страхования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</si>
  <si>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</si>
  <si>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395 09 09 01 1 00 52580 600</t>
  </si>
  <si>
    <t>395 09 09 01 5 00 52570 600</t>
  </si>
  <si>
    <t xml:space="preserve">Сводный перечень изменений показателей бюджета Территориального фонда обязательного медицинского страхования  Санкт-Петербурга                                                  </t>
  </si>
  <si>
    <t>395 09 09 01 5 00 99990</t>
  </si>
  <si>
    <t>395 09 09 01 5 00 99990 600</t>
  </si>
  <si>
    <t>395 09 09 01 6 00 99970</t>
  </si>
  <si>
    <t>395 09 09 01 6 00 999970 300</t>
  </si>
  <si>
    <t>395 09 09 01 6 00 99980 300</t>
  </si>
  <si>
    <t>395 09 09 01 6 00 99980</t>
  </si>
  <si>
    <t>395 09 09 01 6 00 99990</t>
  </si>
  <si>
    <t>395 09 09 01 6 00 99990 300</t>
  </si>
  <si>
    <t>395 01 13 73 2 00 50930 300</t>
  </si>
  <si>
    <t>Доходы от размещения временно свободных средств территориальных фондов обязательного медицинского страхования</t>
  </si>
  <si>
    <t>395 1 11 02072 09 0000 120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</si>
  <si>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</si>
  <si>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</si>
  <si>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</t>
  </si>
  <si>
    <t>2026 год</t>
  </si>
  <si>
    <t>ДОХОДЫ</t>
  </si>
  <si>
    <t>РАСПРЕДЕЛЕНИЕ БЮДЖЕТНЫХ АССИГНОВАНИЙ</t>
  </si>
  <si>
    <t>ИСТОЧНИКИ ВНУТРЕННЕГО ФИНАНСИРОВАНИЯ ДЕФИЦИТА БЮДЖЕТА</t>
  </si>
  <si>
    <t>на 2026 год и на плановый период 2027 и 2028 годов</t>
  </si>
  <si>
    <t>Финансовое обеспечение организации обязательного медицинского страхования на территории Санкт-Петербурга в рамках непрограммных направлений деятельности государственного учреждения "Территориальный фонд обязательного медицинского страхования Санкт-Петербурга" за счет иных источников</t>
  </si>
  <si>
    <t xml:space="preserve">Закупка товаров, работ и услуг для обеспечения государственных (муниципальных) нужд
</t>
  </si>
  <si>
    <t xml:space="preserve"> 395 01 13  73 2 00 99950</t>
  </si>
  <si>
    <t xml:space="preserve"> 395 01 13  73 2 00 99950 200</t>
  </si>
  <si>
    <t>Финансовое обеспечение организации обязательного медицинского страхования на территории Санкт-Петербурга в рамках непрограммных направлений деятельности государственного учреждения "Территориальный фонд обязательного медицинского страхования Санкт-Петербурга" за счет средств субвенций на финансовое обеспечение организации обязательного медицинского страхования на территории Санкт-Петербурга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</si>
</sst>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164" fontId="1" fillId="0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" fillId="0" borderId="7" xfId="0" applyFont="1" applyFill="1" applyBorder="1" applyAlignment="1">
      <alignment vertical="center" wrapText="1"/>
    </xf>
    <xf numFmtId="0" fontId="2" fillId="0" borderId="0" xfId="0" applyFont="1" applyFill="1" applyAlignment="1">
      <alignment horizontal="right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164" fontId="1" fillId="0" borderId="3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>
      <selection activeCell="C89" sqref="C89"/>
    </sheetView>
  </sheetViews>
  <sheetFormatPr defaultColWidth="58.42578125" defaultRowHeight="15.75"/>
  <cols>
    <col min="1" max="1" width="6.7109375" style="13" customWidth="1"/>
    <col min="2" max="2" width="26.140625" style="14" customWidth="1"/>
    <col min="3" max="3" width="47.28515625" style="13" customWidth="1"/>
    <col min="4" max="4" width="15.140625" style="13" bestFit="1" customWidth="1"/>
    <col min="5" max="5" width="14" style="13" customWidth="1"/>
    <col min="6" max="6" width="15" style="13" customWidth="1"/>
    <col min="7" max="7" width="22.42578125" style="13" customWidth="1"/>
    <col min="8" max="16384" width="58.42578125" style="13"/>
  </cols>
  <sheetData>
    <row r="1" spans="1:6" ht="15.75" customHeight="1">
      <c r="A1" s="59" t="s">
        <v>102</v>
      </c>
      <c r="B1" s="59"/>
      <c r="C1" s="59"/>
      <c r="D1" s="59"/>
      <c r="E1" s="59"/>
      <c r="F1" s="59"/>
    </row>
    <row r="2" spans="1:6" ht="15.75" customHeight="1">
      <c r="A2" s="59" t="s">
        <v>121</v>
      </c>
      <c r="B2" s="59"/>
      <c r="C2" s="59"/>
      <c r="D2" s="59"/>
      <c r="E2" s="59"/>
      <c r="F2" s="59"/>
    </row>
    <row r="3" spans="1:6" ht="20.25" customHeight="1"/>
    <row r="4" spans="1:6" ht="15.75" customHeight="1">
      <c r="A4" s="67" t="s">
        <v>118</v>
      </c>
      <c r="B4" s="67"/>
      <c r="C4" s="15"/>
      <c r="F4" s="16" t="s">
        <v>0</v>
      </c>
    </row>
    <row r="5" spans="1:6" ht="15.75" customHeight="1">
      <c r="A5" s="62" t="s">
        <v>1</v>
      </c>
      <c r="B5" s="62" t="s">
        <v>9</v>
      </c>
      <c r="C5" s="62" t="s">
        <v>2</v>
      </c>
      <c r="D5" s="61" t="s">
        <v>117</v>
      </c>
      <c r="E5" s="61"/>
      <c r="F5" s="61"/>
    </row>
    <row r="6" spans="1:6" ht="35.25" customHeight="1">
      <c r="A6" s="63"/>
      <c r="B6" s="63"/>
      <c r="C6" s="63"/>
      <c r="D6" s="17" t="s">
        <v>68</v>
      </c>
      <c r="E6" s="17" t="s">
        <v>69</v>
      </c>
      <c r="F6" s="17" t="s">
        <v>70</v>
      </c>
    </row>
    <row r="7" spans="1:6">
      <c r="A7" s="17">
        <v>1</v>
      </c>
      <c r="B7" s="18">
        <v>2</v>
      </c>
      <c r="C7" s="17">
        <v>3</v>
      </c>
      <c r="D7" s="17">
        <v>4</v>
      </c>
      <c r="E7" s="18">
        <v>5</v>
      </c>
      <c r="F7" s="54">
        <v>6</v>
      </c>
    </row>
    <row r="8" spans="1:6" ht="47.25">
      <c r="A8" s="19">
        <v>1</v>
      </c>
      <c r="B8" s="20" t="s">
        <v>113</v>
      </c>
      <c r="C8" s="21" t="s">
        <v>112</v>
      </c>
      <c r="D8" s="22">
        <v>59886.3</v>
      </c>
      <c r="E8" s="22">
        <v>-59886.3</v>
      </c>
      <c r="F8" s="22">
        <f>D8+E8</f>
        <v>0</v>
      </c>
    </row>
    <row r="9" spans="1:6" ht="52.5" customHeight="1">
      <c r="A9" s="10">
        <v>2</v>
      </c>
      <c r="B9" s="12" t="s">
        <v>71</v>
      </c>
      <c r="C9" s="2" t="s">
        <v>72</v>
      </c>
      <c r="D9" s="7">
        <v>6042.9</v>
      </c>
      <c r="E9" s="7">
        <v>31520.799999999999</v>
      </c>
      <c r="F9" s="7">
        <f>D9+E9</f>
        <v>37563.699999999997</v>
      </c>
    </row>
    <row r="10" spans="1:6" ht="97.5" customHeight="1">
      <c r="A10" s="10">
        <v>3</v>
      </c>
      <c r="B10" s="12" t="s">
        <v>73</v>
      </c>
      <c r="C10" s="2" t="s">
        <v>74</v>
      </c>
      <c r="D10" s="7">
        <v>0.8</v>
      </c>
      <c r="E10" s="7">
        <v>0</v>
      </c>
      <c r="F10" s="7">
        <f t="shared" ref="F10:F28" si="0">D10+E10</f>
        <v>0.8</v>
      </c>
    </row>
    <row r="11" spans="1:6" ht="95.25" customHeight="1">
      <c r="A11" s="10">
        <v>4</v>
      </c>
      <c r="B11" s="12" t="s">
        <v>52</v>
      </c>
      <c r="C11" s="2" t="s">
        <v>53</v>
      </c>
      <c r="D11" s="7">
        <v>279950.3</v>
      </c>
      <c r="E11" s="7">
        <v>31592</v>
      </c>
      <c r="F11" s="7">
        <f t="shared" si="0"/>
        <v>311542.3</v>
      </c>
    </row>
    <row r="12" spans="1:6" ht="82.5" customHeight="1">
      <c r="A12" s="10">
        <v>5</v>
      </c>
      <c r="B12" s="12" t="s">
        <v>75</v>
      </c>
      <c r="C12" s="2" t="s">
        <v>76</v>
      </c>
      <c r="D12" s="8">
        <v>231629.2</v>
      </c>
      <c r="E12" s="7">
        <v>0</v>
      </c>
      <c r="F12" s="7">
        <f t="shared" si="0"/>
        <v>231629.2</v>
      </c>
    </row>
    <row r="13" spans="1:6" ht="102" customHeight="1">
      <c r="A13" s="10">
        <v>6</v>
      </c>
      <c r="B13" s="12" t="s">
        <v>77</v>
      </c>
      <c r="C13" s="2" t="s">
        <v>78</v>
      </c>
      <c r="D13" s="8">
        <v>5984.6</v>
      </c>
      <c r="E13" s="7">
        <v>0</v>
      </c>
      <c r="F13" s="7">
        <f t="shared" si="0"/>
        <v>5984.6</v>
      </c>
    </row>
    <row r="14" spans="1:6" ht="114" customHeight="1">
      <c r="A14" s="10">
        <v>7</v>
      </c>
      <c r="B14" s="12" t="s">
        <v>79</v>
      </c>
      <c r="C14" s="2" t="s">
        <v>80</v>
      </c>
      <c r="D14" s="8">
        <v>3600.4</v>
      </c>
      <c r="E14" s="7">
        <v>0</v>
      </c>
      <c r="F14" s="7">
        <f t="shared" si="0"/>
        <v>3600.4</v>
      </c>
    </row>
    <row r="15" spans="1:6" ht="51.75" customHeight="1">
      <c r="A15" s="10">
        <v>8</v>
      </c>
      <c r="B15" s="12" t="s">
        <v>81</v>
      </c>
      <c r="C15" s="2" t="s">
        <v>82</v>
      </c>
      <c r="D15" s="8">
        <v>12633.2</v>
      </c>
      <c r="E15" s="7">
        <v>0</v>
      </c>
      <c r="F15" s="7">
        <f t="shared" si="0"/>
        <v>12633.2</v>
      </c>
    </row>
    <row r="16" spans="1:6" ht="150" customHeight="1">
      <c r="A16" s="10">
        <v>9</v>
      </c>
      <c r="B16" s="12" t="s">
        <v>83</v>
      </c>
      <c r="C16" s="2" t="s">
        <v>84</v>
      </c>
      <c r="D16" s="8">
        <v>19475677.300000001</v>
      </c>
      <c r="E16" s="7">
        <v>0</v>
      </c>
      <c r="F16" s="7">
        <f t="shared" si="0"/>
        <v>19475677.300000001</v>
      </c>
    </row>
    <row r="17" spans="1:6" ht="129.75" customHeight="1">
      <c r="A17" s="10">
        <v>10</v>
      </c>
      <c r="B17" s="12" t="s">
        <v>85</v>
      </c>
      <c r="C17" s="2" t="s">
        <v>86</v>
      </c>
      <c r="D17" s="8">
        <v>1036806.4</v>
      </c>
      <c r="E17" s="7">
        <v>0</v>
      </c>
      <c r="F17" s="7">
        <f t="shared" si="0"/>
        <v>1036806.4</v>
      </c>
    </row>
    <row r="18" spans="1:6" ht="82.5" customHeight="1">
      <c r="A18" s="10">
        <v>11</v>
      </c>
      <c r="B18" s="12" t="s">
        <v>87</v>
      </c>
      <c r="C18" s="2" t="s">
        <v>88</v>
      </c>
      <c r="D18" s="8">
        <v>161203250.69999999</v>
      </c>
      <c r="E18" s="7">
        <v>0</v>
      </c>
      <c r="F18" s="7">
        <f t="shared" si="0"/>
        <v>161203250.69999999</v>
      </c>
    </row>
    <row r="19" spans="1:6" ht="105" customHeight="1">
      <c r="A19" s="10">
        <v>12</v>
      </c>
      <c r="B19" s="12" t="s">
        <v>14</v>
      </c>
      <c r="C19" s="2" t="s">
        <v>116</v>
      </c>
      <c r="D19" s="8">
        <v>0</v>
      </c>
      <c r="E19" s="7">
        <v>123751.6</v>
      </c>
      <c r="F19" s="7">
        <f t="shared" si="0"/>
        <v>123751.6</v>
      </c>
    </row>
    <row r="20" spans="1:6" ht="145.5" customHeight="1">
      <c r="A20" s="10">
        <v>13</v>
      </c>
      <c r="B20" s="12" t="s">
        <v>15</v>
      </c>
      <c r="C20" s="2" t="s">
        <v>16</v>
      </c>
      <c r="D20" s="7">
        <v>0</v>
      </c>
      <c r="E20" s="7">
        <v>4124.8999999999996</v>
      </c>
      <c r="F20" s="7">
        <f t="shared" si="0"/>
        <v>4124.8999999999996</v>
      </c>
    </row>
    <row r="21" spans="1:6" s="23" customFormat="1" ht="64.5" customHeight="1">
      <c r="A21" s="10">
        <v>14</v>
      </c>
      <c r="B21" s="12" t="s">
        <v>54</v>
      </c>
      <c r="C21" s="2" t="s">
        <v>55</v>
      </c>
      <c r="D21" s="7">
        <v>11878615.4</v>
      </c>
      <c r="E21" s="7">
        <v>0</v>
      </c>
      <c r="F21" s="7">
        <f t="shared" si="0"/>
        <v>11878615.4</v>
      </c>
    </row>
    <row r="22" spans="1:6" s="23" customFormat="1" ht="66.75" customHeight="1">
      <c r="A22" s="10">
        <v>15</v>
      </c>
      <c r="B22" s="12" t="s">
        <v>89</v>
      </c>
      <c r="C22" s="2" t="s">
        <v>90</v>
      </c>
      <c r="D22" s="7">
        <v>604.6</v>
      </c>
      <c r="E22" s="7">
        <v>0</v>
      </c>
      <c r="F22" s="7">
        <f t="shared" si="0"/>
        <v>604.6</v>
      </c>
    </row>
    <row r="23" spans="1:6" s="23" customFormat="1" ht="87.75" customHeight="1">
      <c r="A23" s="10">
        <v>16</v>
      </c>
      <c r="B23" s="12" t="s">
        <v>51</v>
      </c>
      <c r="C23" s="2" t="s">
        <v>50</v>
      </c>
      <c r="D23" s="7">
        <v>0</v>
      </c>
      <c r="E23" s="7">
        <v>33330.199999999997</v>
      </c>
      <c r="F23" s="7">
        <f t="shared" si="0"/>
        <v>33330.199999999997</v>
      </c>
    </row>
    <row r="24" spans="1:6" s="23" customFormat="1" ht="131.25" customHeight="1">
      <c r="A24" s="10">
        <v>17</v>
      </c>
      <c r="B24" s="12" t="s">
        <v>56</v>
      </c>
      <c r="C24" s="2" t="s">
        <v>17</v>
      </c>
      <c r="D24" s="7">
        <v>-247257.1</v>
      </c>
      <c r="E24" s="7">
        <v>-73255.199999999997</v>
      </c>
      <c r="F24" s="7">
        <f t="shared" si="0"/>
        <v>-320512.3</v>
      </c>
    </row>
    <row r="25" spans="1:6" s="23" customFormat="1" ht="96.75" customHeight="1">
      <c r="A25" s="10">
        <v>18</v>
      </c>
      <c r="B25" s="12" t="s">
        <v>42</v>
      </c>
      <c r="C25" s="2" t="s">
        <v>115</v>
      </c>
      <c r="D25" s="7">
        <v>0</v>
      </c>
      <c r="E25" s="7">
        <v>-410229.3</v>
      </c>
      <c r="F25" s="7">
        <f t="shared" si="0"/>
        <v>-410229.3</v>
      </c>
    </row>
    <row r="26" spans="1:6" s="23" customFormat="1" ht="175.5" customHeight="1">
      <c r="A26" s="10">
        <v>19</v>
      </c>
      <c r="B26" s="12" t="s">
        <v>43</v>
      </c>
      <c r="C26" s="2" t="s">
        <v>114</v>
      </c>
      <c r="D26" s="7">
        <v>0</v>
      </c>
      <c r="E26" s="7">
        <v>-551.29999999999995</v>
      </c>
      <c r="F26" s="7">
        <f t="shared" si="0"/>
        <v>-551.29999999999995</v>
      </c>
    </row>
    <row r="27" spans="1:6" s="23" customFormat="1" ht="103.5" customHeight="1">
      <c r="A27" s="10">
        <v>20</v>
      </c>
      <c r="B27" s="12" t="s">
        <v>57</v>
      </c>
      <c r="C27" s="2" t="s">
        <v>58</v>
      </c>
      <c r="D27" s="7">
        <v>0</v>
      </c>
      <c r="E27" s="7">
        <v>-6927.7</v>
      </c>
      <c r="F27" s="7">
        <f t="shared" si="0"/>
        <v>-6927.7</v>
      </c>
    </row>
    <row r="28" spans="1:6" s="23" customFormat="1" ht="116.25" customHeight="1">
      <c r="A28" s="51">
        <v>21</v>
      </c>
      <c r="B28" s="24" t="s">
        <v>91</v>
      </c>
      <c r="C28" s="25" t="s">
        <v>92</v>
      </c>
      <c r="D28" s="26">
        <v>0</v>
      </c>
      <c r="E28" s="26">
        <v>-880511.3</v>
      </c>
      <c r="F28" s="26">
        <f t="shared" si="0"/>
        <v>-880511.3</v>
      </c>
    </row>
    <row r="29" spans="1:6" s="29" customFormat="1">
      <c r="A29" s="60" t="s">
        <v>8</v>
      </c>
      <c r="B29" s="60"/>
      <c r="C29" s="27"/>
      <c r="D29" s="28">
        <f>SUM(D8:D28)</f>
        <v>193947425</v>
      </c>
      <c r="E29" s="28">
        <f t="shared" ref="E29:F29" si="1">SUM(E8:E28)</f>
        <v>-1207041.6000000001</v>
      </c>
      <c r="F29" s="28">
        <f t="shared" si="1"/>
        <v>192740383.39999995</v>
      </c>
    </row>
    <row r="30" spans="1:6" s="29" customFormat="1">
      <c r="A30" s="30"/>
      <c r="B30" s="30"/>
      <c r="C30" s="31"/>
      <c r="D30" s="32"/>
      <c r="E30" s="32"/>
      <c r="F30" s="32"/>
    </row>
    <row r="31" spans="1:6" s="29" customFormat="1">
      <c r="A31" s="31"/>
      <c r="B31" s="33"/>
      <c r="C31" s="31"/>
      <c r="D31" s="34"/>
      <c r="E31" s="34"/>
      <c r="F31" s="35"/>
    </row>
    <row r="32" spans="1:6" s="23" customFormat="1">
      <c r="A32" s="64" t="s">
        <v>119</v>
      </c>
      <c r="B32" s="64"/>
      <c r="C32" s="64"/>
      <c r="D32" s="64"/>
      <c r="E32" s="30"/>
    </row>
    <row r="33" spans="1:7" s="23" customFormat="1" ht="15.75" customHeight="1">
      <c r="A33" s="62" t="s">
        <v>1</v>
      </c>
      <c r="B33" s="65" t="s">
        <v>9</v>
      </c>
      <c r="C33" s="62" t="s">
        <v>2</v>
      </c>
      <c r="D33" s="61" t="s">
        <v>117</v>
      </c>
      <c r="E33" s="61"/>
      <c r="F33" s="61"/>
    </row>
    <row r="34" spans="1:7" s="23" customFormat="1" ht="31.5">
      <c r="A34" s="63"/>
      <c r="B34" s="66"/>
      <c r="C34" s="63"/>
      <c r="D34" s="17" t="s">
        <v>68</v>
      </c>
      <c r="E34" s="17" t="s">
        <v>69</v>
      </c>
      <c r="F34" s="17" t="s">
        <v>70</v>
      </c>
    </row>
    <row r="35" spans="1:7">
      <c r="A35" s="17">
        <v>1</v>
      </c>
      <c r="B35" s="18">
        <v>2</v>
      </c>
      <c r="C35" s="17">
        <v>3</v>
      </c>
      <c r="D35" s="17">
        <v>4</v>
      </c>
      <c r="E35" s="18">
        <v>5</v>
      </c>
      <c r="F35" s="54">
        <v>6</v>
      </c>
    </row>
    <row r="36" spans="1:7" s="29" customFormat="1" ht="17.25" customHeight="1">
      <c r="A36" s="36">
        <v>1</v>
      </c>
      <c r="B36" s="37" t="s">
        <v>28</v>
      </c>
      <c r="C36" s="38" t="s">
        <v>29</v>
      </c>
      <c r="D36" s="39">
        <f t="shared" ref="D36:F38" si="2">D37</f>
        <v>1236259.4000000001</v>
      </c>
      <c r="E36" s="39">
        <f t="shared" si="2"/>
        <v>-71773.099999999991</v>
      </c>
      <c r="F36" s="39">
        <f>D36+E36</f>
        <v>1164486.3</v>
      </c>
    </row>
    <row r="37" spans="1:7" s="23" customFormat="1">
      <c r="A37" s="10">
        <v>2</v>
      </c>
      <c r="B37" s="11" t="s">
        <v>36</v>
      </c>
      <c r="C37" s="40" t="s">
        <v>37</v>
      </c>
      <c r="D37" s="5">
        <f t="shared" si="2"/>
        <v>1236259.4000000001</v>
      </c>
      <c r="E37" s="5">
        <f t="shared" si="2"/>
        <v>-71773.099999999991</v>
      </c>
      <c r="F37" s="5">
        <f t="shared" si="2"/>
        <v>1164486.3</v>
      </c>
    </row>
    <row r="38" spans="1:7" s="23" customFormat="1" ht="50.25" customHeight="1">
      <c r="A38" s="10">
        <v>3</v>
      </c>
      <c r="B38" s="11" t="s">
        <v>39</v>
      </c>
      <c r="C38" s="2" t="s">
        <v>93</v>
      </c>
      <c r="D38" s="5">
        <f t="shared" si="2"/>
        <v>1236259.4000000001</v>
      </c>
      <c r="E38" s="5">
        <f t="shared" si="2"/>
        <v>-71773.099999999991</v>
      </c>
      <c r="F38" s="5">
        <f t="shared" si="2"/>
        <v>1164486.3</v>
      </c>
    </row>
    <row r="39" spans="1:7" s="23" customFormat="1" ht="47.25">
      <c r="A39" s="10">
        <v>4</v>
      </c>
      <c r="B39" s="11" t="s">
        <v>40</v>
      </c>
      <c r="C39" s="2" t="s">
        <v>94</v>
      </c>
      <c r="D39" s="5">
        <f>D40+D45</f>
        <v>1236259.4000000001</v>
      </c>
      <c r="E39" s="5">
        <f t="shared" ref="E39:F39" si="3">E40+E45</f>
        <v>-71773.099999999991</v>
      </c>
      <c r="F39" s="5">
        <f t="shared" si="3"/>
        <v>1164486.3</v>
      </c>
    </row>
    <row r="40" spans="1:7" s="23" customFormat="1" ht="162.75" customHeight="1">
      <c r="A40" s="10">
        <v>5</v>
      </c>
      <c r="B40" s="11" t="s">
        <v>30</v>
      </c>
      <c r="C40" s="2" t="s">
        <v>126</v>
      </c>
      <c r="D40" s="5">
        <f>D41+D42+D43+D44</f>
        <v>1211400.1000000001</v>
      </c>
      <c r="E40" s="5">
        <f t="shared" ref="E40:F40" si="4">E41+E42+E43+E44</f>
        <v>-46913.799999999996</v>
      </c>
      <c r="F40" s="5">
        <f t="shared" si="4"/>
        <v>1164486.3</v>
      </c>
      <c r="G40" s="55"/>
    </row>
    <row r="41" spans="1:7" s="23" customFormat="1" ht="98.25" customHeight="1">
      <c r="A41" s="10">
        <v>6</v>
      </c>
      <c r="B41" s="11" t="s">
        <v>95</v>
      </c>
      <c r="C41" s="2" t="s">
        <v>96</v>
      </c>
      <c r="D41" s="5">
        <v>984612.8</v>
      </c>
      <c r="E41" s="5">
        <v>-72291.199999999997</v>
      </c>
      <c r="F41" s="5">
        <f t="shared" ref="F41:F71" si="5">D41+E41</f>
        <v>912321.60000000009</v>
      </c>
    </row>
    <row r="42" spans="1:7" s="23" customFormat="1" ht="33.75" customHeight="1">
      <c r="A42" s="10">
        <v>7</v>
      </c>
      <c r="B42" s="11" t="s">
        <v>45</v>
      </c>
      <c r="C42" s="2" t="s">
        <v>44</v>
      </c>
      <c r="D42" s="5">
        <v>226710.8</v>
      </c>
      <c r="E42" s="5">
        <v>24647.7</v>
      </c>
      <c r="F42" s="5">
        <f t="shared" si="5"/>
        <v>251358.5</v>
      </c>
    </row>
    <row r="43" spans="1:7" s="23" customFormat="1" ht="33" customHeight="1">
      <c r="A43" s="10">
        <v>8</v>
      </c>
      <c r="B43" s="11" t="s">
        <v>111</v>
      </c>
      <c r="C43" s="56" t="s">
        <v>4</v>
      </c>
      <c r="D43" s="5">
        <v>0</v>
      </c>
      <c r="E43" s="5">
        <v>520.79999999999995</v>
      </c>
      <c r="F43" s="5">
        <f t="shared" si="5"/>
        <v>520.79999999999995</v>
      </c>
    </row>
    <row r="44" spans="1:7" s="23" customFormat="1">
      <c r="A44" s="10">
        <v>9</v>
      </c>
      <c r="B44" s="11" t="s">
        <v>97</v>
      </c>
      <c r="C44" s="2" t="s">
        <v>31</v>
      </c>
      <c r="D44" s="5">
        <v>76.5</v>
      </c>
      <c r="E44" s="5">
        <v>208.9</v>
      </c>
      <c r="F44" s="5">
        <f t="shared" si="5"/>
        <v>285.39999999999998</v>
      </c>
    </row>
    <row r="45" spans="1:7" s="23" customFormat="1" ht="114" customHeight="1">
      <c r="A45" s="10">
        <v>10</v>
      </c>
      <c r="B45" s="11" t="s">
        <v>124</v>
      </c>
      <c r="C45" s="2" t="s">
        <v>122</v>
      </c>
      <c r="D45" s="5">
        <f>D46</f>
        <v>24859.3</v>
      </c>
      <c r="E45" s="5">
        <f t="shared" ref="E45" si="6">E46</f>
        <v>-24859.3</v>
      </c>
      <c r="F45" s="5">
        <f t="shared" si="5"/>
        <v>0</v>
      </c>
    </row>
    <row r="46" spans="1:7" s="23" customFormat="1" ht="35.25" customHeight="1">
      <c r="A46" s="10">
        <v>11</v>
      </c>
      <c r="B46" s="11" t="s">
        <v>125</v>
      </c>
      <c r="C46" s="2" t="s">
        <v>123</v>
      </c>
      <c r="D46" s="5">
        <v>24859.3</v>
      </c>
      <c r="E46" s="5">
        <v>-24859.3</v>
      </c>
      <c r="F46" s="5">
        <f t="shared" si="5"/>
        <v>0</v>
      </c>
    </row>
    <row r="47" spans="1:7" s="29" customFormat="1" ht="16.5" customHeight="1">
      <c r="A47" s="41">
        <v>12</v>
      </c>
      <c r="B47" s="42" t="s">
        <v>33</v>
      </c>
      <c r="C47" s="43" t="s">
        <v>32</v>
      </c>
      <c r="D47" s="4">
        <f>D48</f>
        <v>192711165.60000002</v>
      </c>
      <c r="E47" s="4">
        <f t="shared" ref="E47:F47" si="7">E48</f>
        <v>6630575.7000000002</v>
      </c>
      <c r="F47" s="4">
        <f t="shared" si="7"/>
        <v>199341741.30000001</v>
      </c>
    </row>
    <row r="48" spans="1:7" s="29" customFormat="1" ht="18" customHeight="1">
      <c r="A48" s="41">
        <v>13</v>
      </c>
      <c r="B48" s="42" t="s">
        <v>34</v>
      </c>
      <c r="C48" s="43" t="s">
        <v>35</v>
      </c>
      <c r="D48" s="4">
        <f>D49+D68</f>
        <v>192711165.60000002</v>
      </c>
      <c r="E48" s="4">
        <f t="shared" ref="E48:F48" si="8">E49+E68</f>
        <v>6630575.7000000002</v>
      </c>
      <c r="F48" s="4">
        <f t="shared" si="8"/>
        <v>199341741.30000001</v>
      </c>
    </row>
    <row r="49" spans="1:6" s="29" customFormat="1" ht="47.25">
      <c r="A49" s="41">
        <v>14</v>
      </c>
      <c r="B49" s="42" t="s">
        <v>27</v>
      </c>
      <c r="C49" s="3" t="s">
        <v>26</v>
      </c>
      <c r="D49" s="4">
        <f>D50+D53+D58</f>
        <v>180832550.20000002</v>
      </c>
      <c r="E49" s="4">
        <f t="shared" ref="E49:F49" si="9">E50+E53+E58</f>
        <v>6094935.6000000006</v>
      </c>
      <c r="F49" s="4">
        <f t="shared" si="9"/>
        <v>186927485.80000001</v>
      </c>
    </row>
    <row r="50" spans="1:6" s="29" customFormat="1" ht="63">
      <c r="A50" s="41">
        <v>15</v>
      </c>
      <c r="B50" s="42" t="s">
        <v>20</v>
      </c>
      <c r="C50" s="3" t="s">
        <v>18</v>
      </c>
      <c r="D50" s="4">
        <f>D51</f>
        <v>0</v>
      </c>
      <c r="E50" s="4">
        <f t="shared" ref="E50:F51" si="10">E51</f>
        <v>4322.3</v>
      </c>
      <c r="F50" s="4">
        <f t="shared" si="10"/>
        <v>4322.3</v>
      </c>
    </row>
    <row r="51" spans="1:6" s="23" customFormat="1" ht="94.5">
      <c r="A51" s="10">
        <v>16</v>
      </c>
      <c r="B51" s="11" t="s">
        <v>21</v>
      </c>
      <c r="C51" s="2" t="s">
        <v>19</v>
      </c>
      <c r="D51" s="5">
        <f>D52</f>
        <v>0</v>
      </c>
      <c r="E51" s="5">
        <f t="shared" si="10"/>
        <v>4322.3</v>
      </c>
      <c r="F51" s="5">
        <f t="shared" si="10"/>
        <v>4322.3</v>
      </c>
    </row>
    <row r="52" spans="1:6" s="23" customFormat="1" ht="35.25" customHeight="1">
      <c r="A52" s="10">
        <v>17</v>
      </c>
      <c r="B52" s="11" t="s">
        <v>100</v>
      </c>
      <c r="C52" s="2" t="s">
        <v>46</v>
      </c>
      <c r="D52" s="5">
        <v>0</v>
      </c>
      <c r="E52" s="5">
        <v>4322.3</v>
      </c>
      <c r="F52" s="5">
        <f t="shared" si="5"/>
        <v>4322.3</v>
      </c>
    </row>
    <row r="53" spans="1:6" s="29" customFormat="1" ht="33.75" customHeight="1">
      <c r="A53" s="41">
        <v>18</v>
      </c>
      <c r="B53" s="42" t="s">
        <v>22</v>
      </c>
      <c r="C53" s="3" t="s">
        <v>41</v>
      </c>
      <c r="D53" s="4">
        <f>D54+D56</f>
        <v>255091</v>
      </c>
      <c r="E53" s="4">
        <f>E54+E56</f>
        <v>276644.40000000002</v>
      </c>
      <c r="F53" s="4">
        <f t="shared" si="5"/>
        <v>531735.4</v>
      </c>
    </row>
    <row r="54" spans="1:6" s="23" customFormat="1" ht="35.25" customHeight="1">
      <c r="A54" s="10">
        <v>19</v>
      </c>
      <c r="B54" s="11" t="s">
        <v>59</v>
      </c>
      <c r="C54" s="2" t="s">
        <v>3</v>
      </c>
      <c r="D54" s="5">
        <f>D55</f>
        <v>0</v>
      </c>
      <c r="E54" s="5">
        <f t="shared" ref="E54:F54" si="11">E55</f>
        <v>123751.6</v>
      </c>
      <c r="F54" s="5">
        <f t="shared" si="11"/>
        <v>123751.6</v>
      </c>
    </row>
    <row r="55" spans="1:6" s="23" customFormat="1" ht="33.75" customHeight="1">
      <c r="A55" s="10">
        <v>20</v>
      </c>
      <c r="B55" s="11" t="s">
        <v>101</v>
      </c>
      <c r="C55" s="2" t="s">
        <v>46</v>
      </c>
      <c r="D55" s="5">
        <v>0</v>
      </c>
      <c r="E55" s="5">
        <v>123751.6</v>
      </c>
      <c r="F55" s="5">
        <f t="shared" si="5"/>
        <v>123751.6</v>
      </c>
    </row>
    <row r="56" spans="1:6" s="23" customFormat="1" ht="110.25">
      <c r="A56" s="10">
        <v>21</v>
      </c>
      <c r="B56" s="11" t="s">
        <v>103</v>
      </c>
      <c r="C56" s="2" t="s">
        <v>5</v>
      </c>
      <c r="D56" s="5">
        <f>D57</f>
        <v>255091</v>
      </c>
      <c r="E56" s="5">
        <f>E57</f>
        <v>152892.79999999999</v>
      </c>
      <c r="F56" s="5">
        <f t="shared" si="5"/>
        <v>407983.8</v>
      </c>
    </row>
    <row r="57" spans="1:6" s="23" customFormat="1" ht="47.25">
      <c r="A57" s="10">
        <v>22</v>
      </c>
      <c r="B57" s="11" t="s">
        <v>104</v>
      </c>
      <c r="C57" s="2" t="s">
        <v>46</v>
      </c>
      <c r="D57" s="5">
        <v>255091</v>
      </c>
      <c r="E57" s="5">
        <v>152892.79999999999</v>
      </c>
      <c r="F57" s="5">
        <f t="shared" si="5"/>
        <v>407983.8</v>
      </c>
    </row>
    <row r="58" spans="1:6" s="29" customFormat="1" ht="51.75" customHeight="1">
      <c r="A58" s="41">
        <v>23</v>
      </c>
      <c r="B58" s="42" t="s">
        <v>25</v>
      </c>
      <c r="C58" s="3" t="s">
        <v>23</v>
      </c>
      <c r="D58" s="4">
        <f>D59+D62+D64+D66</f>
        <v>180577459.20000002</v>
      </c>
      <c r="E58" s="4">
        <f t="shared" ref="E58:F58" si="12">E59+E62+E64+E66</f>
        <v>5813968.9000000004</v>
      </c>
      <c r="F58" s="4">
        <f t="shared" si="12"/>
        <v>186391428.10000002</v>
      </c>
    </row>
    <row r="59" spans="1:6" s="23" customFormat="1" ht="46.5" customHeight="1">
      <c r="A59" s="10">
        <v>24</v>
      </c>
      <c r="B59" s="11" t="s">
        <v>6</v>
      </c>
      <c r="C59" s="2" t="s">
        <v>24</v>
      </c>
      <c r="D59" s="5">
        <f>D60+D61</f>
        <v>159991850.59999999</v>
      </c>
      <c r="E59" s="5">
        <f>E60+E61</f>
        <v>5760619.9000000004</v>
      </c>
      <c r="F59" s="5">
        <f t="shared" si="5"/>
        <v>165752470.5</v>
      </c>
    </row>
    <row r="60" spans="1:6" s="23" customFormat="1" ht="31.5">
      <c r="A60" s="10">
        <v>25</v>
      </c>
      <c r="B60" s="11" t="s">
        <v>7</v>
      </c>
      <c r="C60" s="2" t="s">
        <v>4</v>
      </c>
      <c r="D60" s="5">
        <v>153395020.59999999</v>
      </c>
      <c r="E60" s="5">
        <v>6808438</v>
      </c>
      <c r="F60" s="5">
        <f t="shared" si="5"/>
        <v>160203458.59999999</v>
      </c>
    </row>
    <row r="61" spans="1:6" s="23" customFormat="1">
      <c r="A61" s="10">
        <v>26</v>
      </c>
      <c r="B61" s="11" t="s">
        <v>60</v>
      </c>
      <c r="C61" s="2" t="s">
        <v>47</v>
      </c>
      <c r="D61" s="5">
        <v>6596830</v>
      </c>
      <c r="E61" s="5">
        <v>-1047818.1</v>
      </c>
      <c r="F61" s="5">
        <f t="shared" si="5"/>
        <v>5549011.9000000004</v>
      </c>
    </row>
    <row r="62" spans="1:6" s="23" customFormat="1" ht="63">
      <c r="A62" s="10">
        <v>27</v>
      </c>
      <c r="B62" s="11" t="s">
        <v>105</v>
      </c>
      <c r="C62" s="2" t="s">
        <v>61</v>
      </c>
      <c r="D62" s="5">
        <f>D63</f>
        <v>73124.899999999994</v>
      </c>
      <c r="E62" s="5">
        <f>E63</f>
        <v>-26812.6</v>
      </c>
      <c r="F62" s="5">
        <f t="shared" si="5"/>
        <v>46312.299999999996</v>
      </c>
    </row>
    <row r="63" spans="1:6" s="23" customFormat="1" ht="16.5" customHeight="1">
      <c r="A63" s="10">
        <v>28</v>
      </c>
      <c r="B63" s="11" t="s">
        <v>106</v>
      </c>
      <c r="C63" s="2" t="s">
        <v>4</v>
      </c>
      <c r="D63" s="5">
        <v>73124.899999999994</v>
      </c>
      <c r="E63" s="5">
        <v>-26812.6</v>
      </c>
      <c r="F63" s="5">
        <f t="shared" si="5"/>
        <v>46312.299999999996</v>
      </c>
    </row>
    <row r="64" spans="1:6" s="23" customFormat="1" ht="78.75">
      <c r="A64" s="10">
        <v>29</v>
      </c>
      <c r="B64" s="11" t="s">
        <v>108</v>
      </c>
      <c r="C64" s="2" t="s">
        <v>98</v>
      </c>
      <c r="D64" s="5">
        <f>D65</f>
        <v>19475677.300000001</v>
      </c>
      <c r="E64" s="5">
        <f>E65</f>
        <v>0</v>
      </c>
      <c r="F64" s="5">
        <f t="shared" si="5"/>
        <v>19475677.300000001</v>
      </c>
    </row>
    <row r="65" spans="1:6" s="23" customFormat="1" ht="31.5">
      <c r="A65" s="10">
        <v>30</v>
      </c>
      <c r="B65" s="11" t="s">
        <v>107</v>
      </c>
      <c r="C65" s="2" t="s">
        <v>4</v>
      </c>
      <c r="D65" s="5">
        <v>19475677.300000001</v>
      </c>
      <c r="E65" s="5">
        <v>0</v>
      </c>
      <c r="F65" s="5">
        <f t="shared" si="5"/>
        <v>19475677.300000001</v>
      </c>
    </row>
    <row r="66" spans="1:6" s="23" customFormat="1" ht="48" customHeight="1">
      <c r="A66" s="10">
        <v>31</v>
      </c>
      <c r="B66" s="11" t="s">
        <v>109</v>
      </c>
      <c r="C66" s="2" t="s">
        <v>99</v>
      </c>
      <c r="D66" s="5">
        <f>D67</f>
        <v>1036806.4</v>
      </c>
      <c r="E66" s="5">
        <f>E67</f>
        <v>80161.600000000006</v>
      </c>
      <c r="F66" s="5">
        <f t="shared" si="5"/>
        <v>1116968</v>
      </c>
    </row>
    <row r="67" spans="1:6" s="23" customFormat="1" ht="31.5">
      <c r="A67" s="10">
        <v>32</v>
      </c>
      <c r="B67" s="11" t="s">
        <v>110</v>
      </c>
      <c r="C67" s="2" t="s">
        <v>4</v>
      </c>
      <c r="D67" s="5">
        <v>1036806.4</v>
      </c>
      <c r="E67" s="5">
        <v>80161.600000000006</v>
      </c>
      <c r="F67" s="5">
        <f t="shared" si="5"/>
        <v>1116968</v>
      </c>
    </row>
    <row r="68" spans="1:6" s="23" customFormat="1" ht="63">
      <c r="A68" s="41">
        <v>33</v>
      </c>
      <c r="B68" s="42" t="s">
        <v>64</v>
      </c>
      <c r="C68" s="3" t="s">
        <v>38</v>
      </c>
      <c r="D68" s="4">
        <f>D69</f>
        <v>11878615.4</v>
      </c>
      <c r="E68" s="4">
        <f>E69</f>
        <v>535640.1</v>
      </c>
      <c r="F68" s="4">
        <f t="shared" si="5"/>
        <v>12414255.5</v>
      </c>
    </row>
    <row r="69" spans="1:6" s="23" customFormat="1" ht="31.5">
      <c r="A69" s="41">
        <v>34</v>
      </c>
      <c r="B69" s="42" t="s">
        <v>65</v>
      </c>
      <c r="C69" s="3" t="s">
        <v>63</v>
      </c>
      <c r="D69" s="4">
        <f>D70</f>
        <v>11878615.4</v>
      </c>
      <c r="E69" s="4">
        <f>E70</f>
        <v>535640.1</v>
      </c>
      <c r="F69" s="4">
        <f t="shared" si="5"/>
        <v>12414255.5</v>
      </c>
    </row>
    <row r="70" spans="1:6" s="23" customFormat="1" ht="66.75" customHeight="1">
      <c r="A70" s="10">
        <v>35</v>
      </c>
      <c r="B70" s="11" t="s">
        <v>66</v>
      </c>
      <c r="C70" s="2" t="s">
        <v>62</v>
      </c>
      <c r="D70" s="5">
        <f t="shared" ref="D70:E70" si="13">D71</f>
        <v>11878615.4</v>
      </c>
      <c r="E70" s="5">
        <f t="shared" si="13"/>
        <v>535640.1</v>
      </c>
      <c r="F70" s="5">
        <f t="shared" si="5"/>
        <v>12414255.5</v>
      </c>
    </row>
    <row r="71" spans="1:6" s="23" customFormat="1" ht="31.5">
      <c r="A71" s="10">
        <v>36</v>
      </c>
      <c r="B71" s="11" t="s">
        <v>67</v>
      </c>
      <c r="C71" s="2" t="s">
        <v>4</v>
      </c>
      <c r="D71" s="5">
        <v>11878615.4</v>
      </c>
      <c r="E71" s="5">
        <v>535640.1</v>
      </c>
      <c r="F71" s="5">
        <f t="shared" si="5"/>
        <v>12414255.5</v>
      </c>
    </row>
    <row r="72" spans="1:6" s="29" customFormat="1">
      <c r="A72" s="44"/>
      <c r="B72" s="45" t="s">
        <v>8</v>
      </c>
      <c r="C72" s="44"/>
      <c r="D72" s="46">
        <f>D36+D47</f>
        <v>193947425.00000003</v>
      </c>
      <c r="E72" s="46">
        <f>E36+E47</f>
        <v>6558802.6000000006</v>
      </c>
      <c r="F72" s="46">
        <f>F36+F47</f>
        <v>200506227.60000002</v>
      </c>
    </row>
    <row r="73" spans="1:6" s="29" customFormat="1">
      <c r="A73" s="31"/>
      <c r="B73" s="33"/>
      <c r="C73" s="31"/>
      <c r="D73" s="32"/>
      <c r="E73" s="32"/>
      <c r="F73" s="32"/>
    </row>
    <row r="74" spans="1:6" s="47" customFormat="1">
      <c r="B74" s="48"/>
    </row>
    <row r="75" spans="1:6" s="23" customFormat="1">
      <c r="A75" s="64" t="s">
        <v>120</v>
      </c>
      <c r="B75" s="64"/>
      <c r="C75" s="64"/>
      <c r="D75" s="64"/>
      <c r="E75" s="30"/>
    </row>
    <row r="76" spans="1:6" s="23" customFormat="1" ht="15.75" customHeight="1">
      <c r="A76" s="62" t="s">
        <v>1</v>
      </c>
      <c r="B76" s="65" t="s">
        <v>9</v>
      </c>
      <c r="C76" s="62" t="s">
        <v>2</v>
      </c>
      <c r="D76" s="61" t="s">
        <v>117</v>
      </c>
      <c r="E76" s="61"/>
      <c r="F76" s="61"/>
    </row>
    <row r="77" spans="1:6" s="23" customFormat="1" ht="31.5">
      <c r="A77" s="63"/>
      <c r="B77" s="66"/>
      <c r="C77" s="63"/>
      <c r="D77" s="17" t="s">
        <v>68</v>
      </c>
      <c r="E77" s="17" t="s">
        <v>69</v>
      </c>
      <c r="F77" s="17" t="s">
        <v>70</v>
      </c>
    </row>
    <row r="78" spans="1:6" s="23" customFormat="1" ht="18" customHeight="1">
      <c r="A78" s="49">
        <v>1</v>
      </c>
      <c r="B78" s="20" t="s">
        <v>49</v>
      </c>
      <c r="C78" s="21" t="s">
        <v>48</v>
      </c>
      <c r="D78" s="50">
        <f>D79+D80</f>
        <v>0</v>
      </c>
      <c r="E78" s="50">
        <f>F78-D78</f>
        <v>7765844.2000000179</v>
      </c>
      <c r="F78" s="50">
        <f>F79+F80</f>
        <v>7765844.2000000179</v>
      </c>
    </row>
    <row r="79" spans="1:6" s="23" customFormat="1" ht="17.25" customHeight="1">
      <c r="A79" s="10">
        <v>2</v>
      </c>
      <c r="B79" s="11" t="s">
        <v>10</v>
      </c>
      <c r="C79" s="2" t="s">
        <v>11</v>
      </c>
      <c r="D79" s="5">
        <f>-D29</f>
        <v>-193947425</v>
      </c>
      <c r="E79" s="5">
        <f>-E29</f>
        <v>1207041.6000000001</v>
      </c>
      <c r="F79" s="5">
        <f>D79+E79</f>
        <v>-192740383.40000001</v>
      </c>
    </row>
    <row r="80" spans="1:6" s="23" customFormat="1" ht="18.75" customHeight="1">
      <c r="A80" s="51">
        <v>3</v>
      </c>
      <c r="B80" s="52" t="s">
        <v>12</v>
      </c>
      <c r="C80" s="25" t="s">
        <v>13</v>
      </c>
      <c r="D80" s="9">
        <f>D72</f>
        <v>193947425.00000003</v>
      </c>
      <c r="E80" s="9">
        <f>E72</f>
        <v>6558802.6000000006</v>
      </c>
      <c r="F80" s="9">
        <f>D80+E80</f>
        <v>200506227.60000002</v>
      </c>
    </row>
    <row r="81" spans="1:6">
      <c r="D81" s="53"/>
      <c r="E81" s="53"/>
    </row>
    <row r="83" spans="1:6" s="1" customFormat="1">
      <c r="A83" s="57"/>
      <c r="B83" s="57"/>
      <c r="C83" s="57"/>
      <c r="E83" s="58"/>
      <c r="F83" s="58"/>
    </row>
    <row r="84" spans="1:6" s="1" customFormat="1">
      <c r="B84" s="6"/>
    </row>
    <row r="85" spans="1:6" s="1" customFormat="1">
      <c r="B85" s="6"/>
    </row>
    <row r="86" spans="1:6" s="1" customFormat="1">
      <c r="A86" s="57"/>
      <c r="B86" s="57"/>
      <c r="C86" s="57"/>
      <c r="D86" s="57"/>
      <c r="E86" s="57"/>
      <c r="F86" s="57"/>
    </row>
    <row r="87" spans="1:6" s="1" customFormat="1">
      <c r="A87" s="57"/>
      <c r="B87" s="57"/>
    </row>
  </sheetData>
  <mergeCells count="22">
    <mergeCell ref="D5:F5"/>
    <mergeCell ref="D76:F76"/>
    <mergeCell ref="A76:A77"/>
    <mergeCell ref="B76:B77"/>
    <mergeCell ref="C76:C77"/>
    <mergeCell ref="A75:D75"/>
    <mergeCell ref="A83:C83"/>
    <mergeCell ref="E83:F83"/>
    <mergeCell ref="A86:F86"/>
    <mergeCell ref="A87:B87"/>
    <mergeCell ref="A1:F1"/>
    <mergeCell ref="A2:F2"/>
    <mergeCell ref="A29:B29"/>
    <mergeCell ref="D33:F33"/>
    <mergeCell ref="C5:C6"/>
    <mergeCell ref="B5:B6"/>
    <mergeCell ref="A32:D32"/>
    <mergeCell ref="A5:A6"/>
    <mergeCell ref="A33:A34"/>
    <mergeCell ref="B33:B34"/>
    <mergeCell ref="C33:C34"/>
    <mergeCell ref="A4:B4"/>
  </mergeCells>
  <pageMargins left="0.47244094488188981" right="0.19685039370078741" top="0.35433070866141736" bottom="0.31496062992125984" header="0.31496062992125984" footer="0.27559055118110237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Шпотак</dc:creator>
  <cp:lastModifiedBy>adikun</cp:lastModifiedBy>
  <cp:lastPrinted>2026-08-05T06:57:56Z</cp:lastPrinted>
  <dcterms:created xsi:type="dcterms:W3CDTF">2020-04-02T10:43:05Z</dcterms:created>
  <dcterms:modified xsi:type="dcterms:W3CDTF">2026-09-04T07:31:48Z</dcterms:modified>
</cp:coreProperties>
</file>