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855" windowHeight="125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Лист1!$6:$6</definedName>
  </definedNames>
  <calcPr calcId="124519"/>
</workbook>
</file>

<file path=xl/calcChain.xml><?xml version="1.0" encoding="utf-8"?>
<calcChain xmlns="http://schemas.openxmlformats.org/spreadsheetml/2006/main">
  <c r="F84" i="1"/>
  <c r="E83"/>
  <c r="F83" s="1"/>
  <c r="E84"/>
  <c r="E72"/>
  <c r="E73"/>
  <c r="E74"/>
  <c r="E70"/>
  <c r="E68"/>
  <c r="E66"/>
  <c r="E64"/>
  <c r="E62"/>
  <c r="F62" s="1"/>
  <c r="E59"/>
  <c r="F59" s="1"/>
  <c r="E57"/>
  <c r="E54"/>
  <c r="F54" s="1"/>
  <c r="E52"/>
  <c r="E49"/>
  <c r="F49" s="1"/>
  <c r="E48"/>
  <c r="E37"/>
  <c r="E36" s="1"/>
  <c r="E38"/>
  <c r="E39"/>
  <c r="E40"/>
  <c r="F66"/>
  <c r="E67"/>
  <c r="F67" s="1"/>
  <c r="F40"/>
  <c r="F41"/>
  <c r="F42"/>
  <c r="F43"/>
  <c r="F44"/>
  <c r="F50"/>
  <c r="F52"/>
  <c r="F53"/>
  <c r="F55"/>
  <c r="F58"/>
  <c r="F60"/>
  <c r="F61"/>
  <c r="F63"/>
  <c r="F64"/>
  <c r="F65"/>
  <c r="F68"/>
  <c r="F69"/>
  <c r="F70"/>
  <c r="F71"/>
  <c r="F75"/>
  <c r="F8"/>
  <c r="F9"/>
  <c r="F10"/>
  <c r="F11"/>
  <c r="F31" s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7"/>
  <c r="D83"/>
  <c r="D57"/>
  <c r="D70"/>
  <c r="D68"/>
  <c r="D64"/>
  <c r="D40"/>
  <c r="D31"/>
  <c r="E56" l="1"/>
  <c r="F56" s="1"/>
  <c r="F57"/>
  <c r="E51"/>
  <c r="F51" s="1"/>
  <c r="F48"/>
  <c r="E31"/>
  <c r="E47" l="1"/>
  <c r="E46" s="1"/>
  <c r="E45" s="1"/>
  <c r="D74"/>
  <c r="F74" s="1"/>
  <c r="D66"/>
  <c r="D62"/>
  <c r="D59"/>
  <c r="D54"/>
  <c r="D56" l="1"/>
  <c r="D73"/>
  <c r="F73" s="1"/>
  <c r="D72" l="1"/>
  <c r="F72" s="1"/>
  <c r="D39"/>
  <c r="F39" s="1"/>
  <c r="D52"/>
  <c r="D49"/>
  <c r="D48" l="1"/>
  <c r="D38"/>
  <c r="F38" s="1"/>
  <c r="D51"/>
  <c r="D47" l="1"/>
  <c r="F47" s="1"/>
  <c r="D37"/>
  <c r="F37" s="1"/>
  <c r="D46" l="1"/>
  <c r="F46" s="1"/>
  <c r="D36"/>
  <c r="F36" s="1"/>
  <c r="D45" l="1"/>
  <c r="F45" s="1"/>
  <c r="F76" s="1"/>
  <c r="F82" s="1"/>
  <c r="E76" l="1"/>
  <c r="D76"/>
  <c r="D84" s="1"/>
  <c r="D82" l="1"/>
  <c r="E82" s="1"/>
</calcChain>
</file>

<file path=xl/sharedStrings.xml><?xml version="1.0" encoding="utf-8"?>
<sst xmlns="http://schemas.openxmlformats.org/spreadsheetml/2006/main" count="162" uniqueCount="137">
  <si>
    <t>Распределение бюджетных ассигнований</t>
  </si>
  <si>
    <t>тыс.руб.</t>
  </si>
  <si>
    <t>Номер</t>
  </si>
  <si>
    <t>Наименование</t>
  </si>
  <si>
    <t>Софинансирование расходов медицинских организаций на оплату труда врачей и среднего медицинского персонала</t>
  </si>
  <si>
    <t>Социальное обеспечение и иные выплаты населению</t>
  </si>
  <si>
    <t>395 09 09 01 5 00 99999</t>
  </si>
  <si>
    <t xml:space="preserve"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  </t>
  </si>
  <si>
    <t>395 09 09 01 6 00 50930</t>
  </si>
  <si>
    <t>395 09 09 01 6 00 50930 300</t>
  </si>
  <si>
    <t>Итого</t>
  </si>
  <si>
    <t>Источники внутреннего финансирования дефицита бюджета</t>
  </si>
  <si>
    <t>Код бюджетной классификации РФ</t>
  </si>
  <si>
    <t>000 01 05 02 01 00 0000 510</t>
  </si>
  <si>
    <t>Увеличение прочих остатков денежных средств бюджетов</t>
  </si>
  <si>
    <t>000 01 05 02 01 00 0000 610</t>
  </si>
  <si>
    <t>Уменьшение прочих остатков денежных средств бюджетов</t>
  </si>
  <si>
    <t>2022 год</t>
  </si>
  <si>
    <t>Доходы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</si>
  <si>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</si>
  <si>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395 2 02 55257 09 0000 150</t>
  </si>
  <si>
    <t>395 2 02 55258 09 0000 150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</si>
  <si>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</si>
  <si>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</si>
  <si>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</si>
  <si>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</si>
  <si>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395 09 09 01 1 00 00000</t>
  </si>
  <si>
    <t>395 09 09 01 1 00 52580</t>
  </si>
  <si>
    <t>395 09 09 01 1 00 52580 300</t>
  </si>
  <si>
    <t>395 09 09 01 5 00 00000</t>
  </si>
  <si>
    <t>Подпрограмма "Медицинская помощь в рамках Территориальной программы обязательного медицинского страхования"</t>
  </si>
  <si>
    <t xml:space="preserve">Финансовое обеспечение организации обязательного медицинского страхования на территории Санкт-Петербурга </t>
  </si>
  <si>
    <t>395 09 09 01 6 00 00000</t>
  </si>
  <si>
    <t>Государственная программа Санкт-Петербурга "Развитие здравоохранения в Санкт-Петербурге"</t>
  </si>
  <si>
    <t>395 09 09 01 0 00 00000</t>
  </si>
  <si>
    <t>395 01 00</t>
  </si>
  <si>
    <t>ОБЩЕГОСУДАРСТВЕННЫЕ ВОПРОСЫ</t>
  </si>
  <si>
    <t>Финансовое обеспечение организации обязательного медицинского страхования на территории Санкт-Петербурга в рамках непрограммных направлений деятельности государственного учреждения "Территориальный фонд обязательного медицинского страхования Санкт-Петербурга"</t>
  </si>
  <si>
    <t>395 01 13 73 2 00 50930</t>
  </si>
  <si>
    <t>Иные бюджетные ассигнования</t>
  </si>
  <si>
    <t>ЗДРАВООХРАНЕНИЕ</t>
  </si>
  <si>
    <t>395 09 00</t>
  </si>
  <si>
    <t>395 09 09</t>
  </si>
  <si>
    <t>Другие вопросы в области здравоохранения</t>
  </si>
  <si>
    <t>395 01 13</t>
  </si>
  <si>
    <t>Другие общегосударственные вопросы</t>
  </si>
  <si>
    <t>Непрограммные направления деятельности органов управления государственных внебюджетных фондов Российской Федерации</t>
  </si>
  <si>
    <t>395 01 13 73 0 00 00000</t>
  </si>
  <si>
    <t>395 01 13 73 2 00 00000</t>
  </si>
  <si>
    <t>Подпрограмма "Формирование эффективной системы оказания медицинской помощи"</t>
  </si>
  <si>
    <t>395 2 19 55257 09 0000 150</t>
  </si>
  <si>
    <t>395 2 19 55258 09 0000 150</t>
  </si>
  <si>
    <t>Закупка товаров, работ и услуг для государственных (муниципальных) нужд</t>
  </si>
  <si>
    <t>395 01 13 73 2 00 50930 200</t>
  </si>
  <si>
    <t>395 09 09 01 5 00 99999 600</t>
  </si>
  <si>
    <t>Предоставление субсидий бюджетным, автономным учреждениям и иным некоммерческим организациям</t>
  </si>
  <si>
    <t>Межбюджетные трансферты</t>
  </si>
  <si>
    <t>Изменение остатков средств на счетах по учету средств бюджетов</t>
  </si>
  <si>
    <t>000 01 05 00 00 00 0000 500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</si>
  <si>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 прошлых лет</t>
  </si>
  <si>
    <t>395 2 18 73000 09 0000 150</t>
  </si>
  <si>
    <t>395 1 16 07090 09 0000 140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</si>
  <si>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</si>
  <si>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395 02 02 55854 09 0000 150</t>
  </si>
  <si>
    <t>Межбюджетные трансферты, передаваемые бюджетам территориальных фондов обязательного медицинского страхования на дополнительное финансовое обеспечение оказания первичной медико-санитарной помощи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</t>
  </si>
  <si>
    <t>395 2 02 59999 09 0000 150</t>
  </si>
  <si>
    <t>Прочие межбюджетные трансферты, передаваемые бюджетам территориальных фондов обязательного медицинского страхования</t>
  </si>
  <si>
    <t>395 2 19 55093 09 0000 150</t>
  </si>
  <si>
    <t>395 2 19 55622 09 0000 150</t>
  </si>
  <si>
    <t>395 2 19 71030 09 0000 150</t>
  </si>
  <si>
    <t>Возврат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</si>
  <si>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</si>
  <si>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лиц, перенесших новую коронавирусную инфекцию (COVID-19),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</t>
  </si>
  <si>
    <t>Возврат остатков прочих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субъектов Российской Федерации</t>
  </si>
  <si>
    <t>395 01 13 73 2 00 50930 300</t>
  </si>
  <si>
    <t>395 09 09 01 5 00 52570</t>
  </si>
  <si>
    <t>395 09 09 01 5 00 52570 300</t>
  </si>
  <si>
    <t>395 09 09 01 6 00 50930 500</t>
  </si>
  <si>
    <t>Дополнительное финансовое обеспечение оказания первичной медико-санитарной помощи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</t>
  </si>
  <si>
    <t>395 09 09 01 6 00 58540</t>
  </si>
  <si>
    <t>395 09 09 01 6 00 58540 300</t>
  </si>
  <si>
    <t>Финансовое обеспечение организации обязательного медицинского страхования на территории Санкт-Петербурга за счет иных источников</t>
  </si>
  <si>
    <t>395 09 09 01 6 00 99997</t>
  </si>
  <si>
    <t>395 09 09 01 6 00 99997 300</t>
  </si>
  <si>
    <t>Оплата стоимости медицинской помощи, оказанной медицинскими организациями Санкт-Петербурга застрахованным лицам, которым полис обязательного медицинского страхования выдан за пределами Санкт-Петербурга</t>
  </si>
  <si>
    <t>Реализация государственных функций в области социальной политики</t>
  </si>
  <si>
    <t>395 09 09 73 0 00000</t>
  </si>
  <si>
    <t>395 09 09 73 1 00000</t>
  </si>
  <si>
    <t>395 09 09 73 1 50939</t>
  </si>
  <si>
    <t>395 09 09 73 1 50939 300</t>
  </si>
  <si>
    <t>Утверждено</t>
  </si>
  <si>
    <t>Вносимые изменения</t>
  </si>
  <si>
    <t>Итоговые назначения</t>
  </si>
  <si>
    <t>Сводный перечень изменений показателей бюджета Территориального фонда обязательного медицинского страхования  Санкт-Петербурга                 на 2022 год и на плановый период 2023 и 2024 годов</t>
  </si>
  <si>
    <t>395 1 13 02999 09 0000 130</t>
  </si>
  <si>
    <t>Прочие доходы от компенсации затрат бюджетов территориальных фондов обязательного медицинского страхования</t>
  </si>
  <si>
    <t>395 1 16 07010 09 0000 140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</si>
  <si>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территориальным фондом обязательного медицинского страхования</t>
  </si>
  <si>
    <t>395 1 16 10100 09 0000 140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</si>
  <si>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территориальных фондов обязательного медицинского страхования)</t>
  </si>
  <si>
    <t>395 1 16 10119 09 0000 140</t>
  </si>
  <si>
    <t>Платежи по искам, предъявленным территориальным фондом обязательного медицинского страхования, к лицам, ответственным за причинение вреда здоровью застрахованного лица, в целях возмещения расходов на оказание медицинской помощи</t>
  </si>
  <si>
    <t>395 1 16 10127 01 0000 140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</si>
  <si>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действовавшим в 2019 году</t>
  </si>
  <si>
    <t>395 1 17 06040 09 0000 180</t>
  </si>
  <si>
    <t>Прочие неналоговые поступления в территориальные фонды обязательного медицинского страхования</t>
  </si>
  <si>
    <t>395 2 02 50202 09 0000 150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</si>
  <si>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</si>
  <si>
    <t>395 2 02 50203 09 0000 150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</si>
  <si>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</si>
  <si>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395 2 02 50815 09 0000 150</t>
  </si>
  <si>
    <t>Межбюджетные трансферты, передаваемые бюджетам территориальных фондов обязательного медицинского страхования на дополнительное финансовое обеспечение территориальных программ обязательного медицинского страхования</t>
  </si>
  <si>
    <t>395 2 02 55093 09 0000 150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</si>
  <si>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</si>
  <si>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395 2 02 58501 09 0000 150</t>
  </si>
  <si>
    <t>Межбюджетные трансферты, передаваемые бюджетам территориальных фондов обязательного медицинского страхования субъектов Российской Федерации и г.Байконура  на дополнительное финансовое обеспечение медицинской помощи, оказанной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 в 2021 - 2022 годах</t>
  </si>
  <si>
    <t>395 2 04 09099 09 0000 150</t>
  </si>
  <si>
    <t>Прочие безвозмездные поступления от негосударственных организаций в бюджеты территориальных фондов обязательного медицинского страхования</t>
  </si>
  <si>
    <t>395 2 19 73000 09 0000 150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</si>
  <si>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</si>
  <si>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Непрограммные направления деятельности органов управления государственными внебюджетными фондами Российской Федерации</t>
  </si>
  <si>
    <t>Обеспечение выполнения функций аппаратами государственных внебюджетных фондов Российской Федерации</t>
  </si>
  <si>
    <t>395 01 13 73 2 00 50930 100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</si>
  <si>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</si>
  <si>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395 01 13 73 2 00 50930 800</t>
  </si>
  <si>
    <t>395 09 09 01 6 00 99996</t>
  </si>
  <si>
    <t>395 09 09 01 6 00 99996 300</t>
  </si>
  <si>
    <t>Дополнительное финансовое обеспечение территориальной программы обязательного медицинского страхования за счет средств резервного фонда Правительства Санкт-Петербурга</t>
  </si>
  <si>
    <t>395 09 09 01 6 00 99998</t>
  </si>
  <si>
    <t>395 09 09 01 6 00 99998 300</t>
  </si>
  <si>
    <t>395 09 09 01 6 00 99999</t>
  </si>
  <si>
    <t>395 09 09 01 6 00 99999 300</t>
  </si>
  <si>
    <t>Дополнительное финансовое обеспечение реализации территориальной программы обязательного медицинского страхования в пределах базовой программы обязательного медицинского страхования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</si>
  <si>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</si>
  <si>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 xml:space="preserve">Дополнительное финансовое обеспечение медицинской помощи, оказанной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</t>
  </si>
  <si>
    <t>395 09 09 01 6 00 501К0</t>
  </si>
  <si>
    <t>395 09 09 01 6 00 501К0 300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</si>
</sst>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workbookViewId="0">
      <selection activeCell="G83" sqref="G83"/>
    </sheetView>
  </sheetViews>
  <sheetFormatPr defaultColWidth="58.42578125" defaultRowHeight="15.75"/>
  <cols>
    <col min="1" max="1" width="7.28515625" style="1" bestFit="1" customWidth="1"/>
    <col min="2" max="2" width="28.5703125" style="1" customWidth="1"/>
    <col min="3" max="3" width="56.7109375" style="1" customWidth="1"/>
    <col min="4" max="4" width="15.140625" style="1" bestFit="1" customWidth="1"/>
    <col min="5" max="5" width="15.140625" style="1" customWidth="1"/>
    <col min="6" max="6" width="16.28515625" style="1" customWidth="1"/>
    <col min="7" max="16384" width="58.42578125" style="1"/>
  </cols>
  <sheetData>
    <row r="1" spans="1:6" ht="40.5" customHeight="1">
      <c r="A1" s="53" t="s">
        <v>93</v>
      </c>
      <c r="B1" s="53"/>
      <c r="C1" s="53"/>
      <c r="D1" s="53"/>
      <c r="E1" s="53"/>
      <c r="F1" s="53"/>
    </row>
    <row r="2" spans="1:6" ht="8.25" customHeight="1"/>
    <row r="3" spans="1:6" ht="15.75" customHeight="1">
      <c r="A3" s="52" t="s">
        <v>18</v>
      </c>
      <c r="B3" s="52"/>
      <c r="C3" s="29"/>
      <c r="F3" s="4" t="s">
        <v>1</v>
      </c>
    </row>
    <row r="4" spans="1:6" ht="15.75" customHeight="1">
      <c r="A4" s="49" t="s">
        <v>2</v>
      </c>
      <c r="B4" s="49" t="s">
        <v>12</v>
      </c>
      <c r="C4" s="49" t="s">
        <v>3</v>
      </c>
      <c r="D4" s="48" t="s">
        <v>17</v>
      </c>
      <c r="E4" s="48"/>
      <c r="F4" s="48"/>
    </row>
    <row r="5" spans="1:6" ht="31.5">
      <c r="A5" s="50"/>
      <c r="B5" s="50"/>
      <c r="C5" s="50"/>
      <c r="D5" s="28" t="s">
        <v>90</v>
      </c>
      <c r="E5" s="28" t="s">
        <v>91</v>
      </c>
      <c r="F5" s="28" t="s">
        <v>92</v>
      </c>
    </row>
    <row r="6" spans="1:6">
      <c r="A6" s="28">
        <v>1</v>
      </c>
      <c r="B6" s="28">
        <v>2</v>
      </c>
      <c r="C6" s="28">
        <v>3</v>
      </c>
      <c r="D6" s="28">
        <v>4</v>
      </c>
      <c r="E6" s="33">
        <v>5</v>
      </c>
      <c r="F6" s="33">
        <v>6</v>
      </c>
    </row>
    <row r="7" spans="1:6" ht="52.5" customHeight="1">
      <c r="A7" s="25">
        <v>1</v>
      </c>
      <c r="B7" s="10" t="s">
        <v>94</v>
      </c>
      <c r="C7" s="9" t="s">
        <v>95</v>
      </c>
      <c r="D7" s="44">
        <v>7098.1</v>
      </c>
      <c r="E7" s="44">
        <v>162439.29999999999</v>
      </c>
      <c r="F7" s="44">
        <f>D7+E7</f>
        <v>169537.4</v>
      </c>
    </row>
    <row r="8" spans="1:6" ht="83.25" customHeight="1">
      <c r="A8" s="5">
        <v>2</v>
      </c>
      <c r="B8" s="11" t="s">
        <v>96</v>
      </c>
      <c r="C8" s="8" t="s">
        <v>97</v>
      </c>
      <c r="D8" s="16">
        <v>35.700000000000003</v>
      </c>
      <c r="E8" s="16">
        <v>0</v>
      </c>
      <c r="F8" s="16">
        <f t="shared" ref="F8:F30" si="0">D8+E8</f>
        <v>35.700000000000003</v>
      </c>
    </row>
    <row r="9" spans="1:6" ht="82.5" customHeight="1">
      <c r="A9" s="5">
        <v>3</v>
      </c>
      <c r="B9" s="11" t="s">
        <v>61</v>
      </c>
      <c r="C9" s="8" t="s">
        <v>62</v>
      </c>
      <c r="D9" s="16">
        <v>147947.6</v>
      </c>
      <c r="E9" s="16">
        <v>7432.1000000000058</v>
      </c>
      <c r="F9" s="16">
        <f t="shared" si="0"/>
        <v>155379.70000000001</v>
      </c>
    </row>
    <row r="10" spans="1:6" ht="82.5" customHeight="1">
      <c r="A10" s="5">
        <v>4</v>
      </c>
      <c r="B10" s="11" t="s">
        <v>98</v>
      </c>
      <c r="C10" s="8" t="s">
        <v>99</v>
      </c>
      <c r="D10" s="45">
        <v>67366.5</v>
      </c>
      <c r="E10" s="16">
        <v>0</v>
      </c>
      <c r="F10" s="16">
        <f t="shared" si="0"/>
        <v>67366.5</v>
      </c>
    </row>
    <row r="11" spans="1:6" ht="82.5" customHeight="1">
      <c r="A11" s="5">
        <v>5</v>
      </c>
      <c r="B11" s="11" t="s">
        <v>100</v>
      </c>
      <c r="C11" s="8" t="s">
        <v>101</v>
      </c>
      <c r="D11" s="45">
        <v>10611</v>
      </c>
      <c r="E11" s="16">
        <v>0</v>
      </c>
      <c r="F11" s="16">
        <f t="shared" si="0"/>
        <v>10611</v>
      </c>
    </row>
    <row r="12" spans="1:6" ht="82.5" customHeight="1">
      <c r="A12" s="5">
        <v>6</v>
      </c>
      <c r="B12" s="11" t="s">
        <v>102</v>
      </c>
      <c r="C12" s="8" t="s">
        <v>103</v>
      </c>
      <c r="D12" s="45">
        <v>2914.4</v>
      </c>
      <c r="E12" s="16">
        <v>1907.6</v>
      </c>
      <c r="F12" s="16">
        <f t="shared" si="0"/>
        <v>4822</v>
      </c>
    </row>
    <row r="13" spans="1:6" ht="35.25" customHeight="1">
      <c r="A13" s="5">
        <v>7</v>
      </c>
      <c r="B13" s="11" t="s">
        <v>104</v>
      </c>
      <c r="C13" s="8" t="s">
        <v>105</v>
      </c>
      <c r="D13" s="45">
        <v>12913</v>
      </c>
      <c r="E13" s="16">
        <v>0</v>
      </c>
      <c r="F13" s="16">
        <f t="shared" si="0"/>
        <v>12913</v>
      </c>
    </row>
    <row r="14" spans="1:6" ht="82.5" customHeight="1">
      <c r="A14" s="5">
        <v>8</v>
      </c>
      <c r="B14" s="11" t="s">
        <v>106</v>
      </c>
      <c r="C14" s="8" t="s">
        <v>107</v>
      </c>
      <c r="D14" s="45">
        <v>17996375.300000001</v>
      </c>
      <c r="E14" s="16">
        <v>9360913.1999999993</v>
      </c>
      <c r="F14" s="16">
        <f t="shared" si="0"/>
        <v>27357288.5</v>
      </c>
    </row>
    <row r="15" spans="1:6" ht="82.5" customHeight="1">
      <c r="A15" s="5">
        <v>9</v>
      </c>
      <c r="B15" s="11" t="s">
        <v>108</v>
      </c>
      <c r="C15" s="8" t="s">
        <v>109</v>
      </c>
      <c r="D15" s="45">
        <v>793077</v>
      </c>
      <c r="E15" s="16">
        <v>0</v>
      </c>
      <c r="F15" s="16">
        <f t="shared" si="0"/>
        <v>793077</v>
      </c>
    </row>
    <row r="16" spans="1:6" ht="82.5" customHeight="1">
      <c r="A16" s="5">
        <v>10</v>
      </c>
      <c r="B16" s="11" t="s">
        <v>110</v>
      </c>
      <c r="C16" s="8" t="s">
        <v>111</v>
      </c>
      <c r="D16" s="45">
        <v>0</v>
      </c>
      <c r="E16" s="16">
        <v>3801283.3</v>
      </c>
      <c r="F16" s="16">
        <f t="shared" si="0"/>
        <v>3801283.3</v>
      </c>
    </row>
    <row r="17" spans="1:6" ht="82.5" customHeight="1">
      <c r="A17" s="5">
        <v>11</v>
      </c>
      <c r="B17" s="11" t="s">
        <v>112</v>
      </c>
      <c r="C17" s="8" t="s">
        <v>113</v>
      </c>
      <c r="D17" s="45">
        <v>100766872</v>
      </c>
      <c r="E17" s="16">
        <v>0</v>
      </c>
      <c r="F17" s="16">
        <f t="shared" si="0"/>
        <v>100766872</v>
      </c>
    </row>
    <row r="18" spans="1:6" ht="83.25" customHeight="1">
      <c r="A18" s="5">
        <v>12</v>
      </c>
      <c r="B18" s="11" t="s">
        <v>20</v>
      </c>
      <c r="C18" s="8" t="s">
        <v>19</v>
      </c>
      <c r="D18" s="16">
        <v>1247640.2</v>
      </c>
      <c r="E18" s="16">
        <v>0</v>
      </c>
      <c r="F18" s="16">
        <f t="shared" si="0"/>
        <v>1247640.2</v>
      </c>
    </row>
    <row r="19" spans="1:6" ht="114.75" customHeight="1">
      <c r="A19" s="5">
        <v>13</v>
      </c>
      <c r="B19" s="11" t="s">
        <v>21</v>
      </c>
      <c r="C19" s="8" t="s">
        <v>22</v>
      </c>
      <c r="D19" s="16">
        <v>2268.6999999999998</v>
      </c>
      <c r="E19" s="16">
        <v>0</v>
      </c>
      <c r="F19" s="16">
        <f t="shared" si="0"/>
        <v>2268.6999999999998</v>
      </c>
    </row>
    <row r="20" spans="1:6" ht="146.25" customHeight="1">
      <c r="A20" s="5">
        <v>14</v>
      </c>
      <c r="B20" s="11" t="s">
        <v>63</v>
      </c>
      <c r="C20" s="8" t="s">
        <v>64</v>
      </c>
      <c r="D20" s="16">
        <v>299123.59999999998</v>
      </c>
      <c r="E20" s="16">
        <v>0</v>
      </c>
      <c r="F20" s="16">
        <f t="shared" si="0"/>
        <v>299123.59999999998</v>
      </c>
    </row>
    <row r="21" spans="1:6" ht="177.75" customHeight="1">
      <c r="A21" s="5">
        <v>15</v>
      </c>
      <c r="B21" s="11" t="s">
        <v>114</v>
      </c>
      <c r="C21" s="8" t="s">
        <v>115</v>
      </c>
      <c r="D21" s="16">
        <v>2013220</v>
      </c>
      <c r="E21" s="16">
        <v>0</v>
      </c>
      <c r="F21" s="16">
        <f t="shared" si="0"/>
        <v>2013220</v>
      </c>
    </row>
    <row r="22" spans="1:6" s="2" customFormat="1" ht="50.25" customHeight="1">
      <c r="A22" s="5">
        <v>16</v>
      </c>
      <c r="B22" s="11" t="s">
        <v>65</v>
      </c>
      <c r="C22" s="8" t="s">
        <v>66</v>
      </c>
      <c r="D22" s="16">
        <v>9965412.3000000007</v>
      </c>
      <c r="E22" s="16">
        <v>0</v>
      </c>
      <c r="F22" s="16">
        <f t="shared" si="0"/>
        <v>9965412.3000000007</v>
      </c>
    </row>
    <row r="23" spans="1:6" s="2" customFormat="1" ht="50.25" customHeight="1">
      <c r="A23" s="5">
        <v>17</v>
      </c>
      <c r="B23" s="11" t="s">
        <v>116</v>
      </c>
      <c r="C23" s="8" t="s">
        <v>117</v>
      </c>
      <c r="D23" s="16">
        <v>1134.8</v>
      </c>
      <c r="E23" s="16">
        <v>0</v>
      </c>
      <c r="F23" s="16">
        <f t="shared" si="0"/>
        <v>1134.8</v>
      </c>
    </row>
    <row r="24" spans="1:6" s="2" customFormat="1" ht="78.75">
      <c r="A24" s="5">
        <v>18</v>
      </c>
      <c r="B24" s="11" t="s">
        <v>60</v>
      </c>
      <c r="C24" s="8" t="s">
        <v>59</v>
      </c>
      <c r="D24" s="16">
        <v>1430.8</v>
      </c>
      <c r="E24" s="16">
        <v>988.50000000000023</v>
      </c>
      <c r="F24" s="16">
        <f t="shared" si="0"/>
        <v>2419.3000000000002</v>
      </c>
    </row>
    <row r="25" spans="1:6" s="2" customFormat="1" ht="96.75" customHeight="1">
      <c r="A25" s="5">
        <v>19</v>
      </c>
      <c r="B25" s="11" t="s">
        <v>67</v>
      </c>
      <c r="C25" s="8" t="s">
        <v>23</v>
      </c>
      <c r="D25" s="16">
        <v>-109832</v>
      </c>
      <c r="E25" s="16">
        <v>-163105.4</v>
      </c>
      <c r="F25" s="16">
        <f t="shared" si="0"/>
        <v>-272937.40000000002</v>
      </c>
    </row>
    <row r="26" spans="1:6" s="2" customFormat="1" ht="111.75" customHeight="1">
      <c r="A26" s="5">
        <v>20</v>
      </c>
      <c r="B26" s="11" t="s">
        <v>50</v>
      </c>
      <c r="C26" s="8" t="s">
        <v>70</v>
      </c>
      <c r="D26" s="16">
        <v>-888036.8</v>
      </c>
      <c r="E26" s="16">
        <v>0</v>
      </c>
      <c r="F26" s="16">
        <f t="shared" si="0"/>
        <v>-888036.8</v>
      </c>
    </row>
    <row r="27" spans="1:6" s="2" customFormat="1" ht="95.25" customHeight="1">
      <c r="A27" s="5">
        <v>21</v>
      </c>
      <c r="B27" s="11" t="s">
        <v>51</v>
      </c>
      <c r="C27" s="8" t="s">
        <v>71</v>
      </c>
      <c r="D27" s="16">
        <v>-17442.599999999999</v>
      </c>
      <c r="E27" s="16">
        <v>0</v>
      </c>
      <c r="F27" s="16">
        <f t="shared" si="0"/>
        <v>-17442.599999999999</v>
      </c>
    </row>
    <row r="28" spans="1:6" s="2" customFormat="1" ht="132" customHeight="1">
      <c r="A28" s="5">
        <v>22</v>
      </c>
      <c r="B28" s="11" t="s">
        <v>68</v>
      </c>
      <c r="C28" s="8" t="s">
        <v>72</v>
      </c>
      <c r="D28" s="16">
        <v>-178625.2</v>
      </c>
      <c r="E28" s="16">
        <v>0</v>
      </c>
      <c r="F28" s="16">
        <f t="shared" si="0"/>
        <v>-178625.2</v>
      </c>
    </row>
    <row r="29" spans="1:6" s="2" customFormat="1" ht="83.25" customHeight="1">
      <c r="A29" s="5">
        <v>23</v>
      </c>
      <c r="B29" s="11" t="s">
        <v>69</v>
      </c>
      <c r="C29" s="8" t="s">
        <v>73</v>
      </c>
      <c r="D29" s="16">
        <v>-0.1</v>
      </c>
      <c r="E29" s="16">
        <v>0</v>
      </c>
      <c r="F29" s="16">
        <f t="shared" si="0"/>
        <v>-0.1</v>
      </c>
    </row>
    <row r="30" spans="1:6" s="2" customFormat="1" ht="83.25" customHeight="1">
      <c r="A30" s="36">
        <v>24</v>
      </c>
      <c r="B30" s="37" t="s">
        <v>118</v>
      </c>
      <c r="C30" s="6" t="s">
        <v>119</v>
      </c>
      <c r="D30" s="39">
        <v>-6978.2</v>
      </c>
      <c r="E30" s="39">
        <v>-2230.0000000000009</v>
      </c>
      <c r="F30" s="39">
        <f t="shared" si="0"/>
        <v>-9208.2000000000007</v>
      </c>
    </row>
    <row r="31" spans="1:6" s="17" customFormat="1">
      <c r="A31" s="54" t="s">
        <v>10</v>
      </c>
      <c r="B31" s="54"/>
      <c r="C31" s="18"/>
      <c r="D31" s="46">
        <f>D7+D8+D9+D10+D11+D12+D13+D14+D15+D16+D17+D18+D19+D20+D21+D22+D23+D24+D25+D26+D27+D28+D29+D30</f>
        <v>132134526.09999999</v>
      </c>
      <c r="E31" s="46">
        <f>E7+E8+E9+E10+E11+E12+E13+E14+E15+E16+E17+E18+E19+E20+E21+E22+E23+E24+E25+E26+E27+E28+E29+E30</f>
        <v>13169628.6</v>
      </c>
      <c r="F31" s="46">
        <f t="shared" ref="F31" si="1">F7+F8+F9+F10+F11+F12+F13+F14+F15+F16+F17+F18+F19+F20+F21+F22+F23+F24+F25+F26+F27+F28+F29+F30</f>
        <v>145304154.70000002</v>
      </c>
    </row>
    <row r="32" spans="1:6" s="17" customFormat="1">
      <c r="A32" s="26"/>
      <c r="B32" s="26"/>
      <c r="C32" s="26"/>
      <c r="D32" s="27"/>
      <c r="E32" s="27"/>
      <c r="F32" s="35"/>
    </row>
    <row r="33" spans="1:6" s="2" customFormat="1">
      <c r="A33" s="51" t="s">
        <v>0</v>
      </c>
      <c r="B33" s="51"/>
      <c r="C33" s="51"/>
      <c r="D33" s="51"/>
      <c r="E33" s="32"/>
    </row>
    <row r="34" spans="1:6" s="2" customFormat="1" ht="15.75" customHeight="1">
      <c r="A34" s="49" t="s">
        <v>2</v>
      </c>
      <c r="B34" s="49" t="s">
        <v>12</v>
      </c>
      <c r="C34" s="49" t="s">
        <v>3</v>
      </c>
      <c r="D34" s="48" t="s">
        <v>17</v>
      </c>
      <c r="E34" s="48"/>
      <c r="F34" s="48"/>
    </row>
    <row r="35" spans="1:6" s="2" customFormat="1" ht="31.5">
      <c r="A35" s="50"/>
      <c r="B35" s="50"/>
      <c r="C35" s="50"/>
      <c r="D35" s="28" t="s">
        <v>90</v>
      </c>
      <c r="E35" s="28" t="s">
        <v>91</v>
      </c>
      <c r="F35" s="28" t="s">
        <v>92</v>
      </c>
    </row>
    <row r="36" spans="1:6" s="17" customFormat="1">
      <c r="A36" s="19">
        <v>1</v>
      </c>
      <c r="B36" s="19" t="s">
        <v>35</v>
      </c>
      <c r="C36" s="23" t="s">
        <v>36</v>
      </c>
      <c r="D36" s="40">
        <f t="shared" ref="D36:E39" si="2">D37</f>
        <v>632740.00000000012</v>
      </c>
      <c r="E36" s="40">
        <f t="shared" si="2"/>
        <v>-5.7980287238024175E-12</v>
      </c>
      <c r="F36" s="40">
        <f>D36+E36</f>
        <v>632740.00000000012</v>
      </c>
    </row>
    <row r="37" spans="1:6" s="2" customFormat="1">
      <c r="A37" s="5">
        <v>2</v>
      </c>
      <c r="B37" s="5" t="s">
        <v>44</v>
      </c>
      <c r="C37" s="21" t="s">
        <v>45</v>
      </c>
      <c r="D37" s="12">
        <f t="shared" si="2"/>
        <v>632740.00000000012</v>
      </c>
      <c r="E37" s="12">
        <f t="shared" si="2"/>
        <v>-5.7980287238024175E-12</v>
      </c>
      <c r="F37" s="12">
        <f t="shared" ref="F37:F75" si="3">D37+E37</f>
        <v>632740.00000000012</v>
      </c>
    </row>
    <row r="38" spans="1:6" s="2" customFormat="1" ht="54.75" customHeight="1">
      <c r="A38" s="5">
        <v>3</v>
      </c>
      <c r="B38" s="5" t="s">
        <v>47</v>
      </c>
      <c r="C38" s="14" t="s">
        <v>120</v>
      </c>
      <c r="D38" s="12">
        <f t="shared" si="2"/>
        <v>632740.00000000012</v>
      </c>
      <c r="E38" s="12">
        <f t="shared" si="2"/>
        <v>-5.7980287238024175E-12</v>
      </c>
      <c r="F38" s="12">
        <f t="shared" si="3"/>
        <v>632740.00000000012</v>
      </c>
    </row>
    <row r="39" spans="1:6" s="2" customFormat="1" ht="47.25">
      <c r="A39" s="5">
        <v>4</v>
      </c>
      <c r="B39" s="5" t="s">
        <v>48</v>
      </c>
      <c r="C39" s="14" t="s">
        <v>121</v>
      </c>
      <c r="D39" s="12">
        <f t="shared" si="2"/>
        <v>632740.00000000012</v>
      </c>
      <c r="E39" s="12">
        <f t="shared" si="2"/>
        <v>-5.7980287238024175E-12</v>
      </c>
      <c r="F39" s="12">
        <f t="shared" si="3"/>
        <v>632740.00000000012</v>
      </c>
    </row>
    <row r="40" spans="1:6" s="2" customFormat="1" ht="94.5">
      <c r="A40" s="5">
        <v>5</v>
      </c>
      <c r="B40" s="5" t="s">
        <v>38</v>
      </c>
      <c r="C40" s="14" t="s">
        <v>37</v>
      </c>
      <c r="D40" s="12">
        <f>D41+D42+D43+D44</f>
        <v>632740.00000000012</v>
      </c>
      <c r="E40" s="12">
        <f>E41+E42+E43+E44</f>
        <v>-5.7980287238024175E-12</v>
      </c>
      <c r="F40" s="12">
        <f t="shared" si="3"/>
        <v>632740.00000000012</v>
      </c>
    </row>
    <row r="41" spans="1:6" s="2" customFormat="1" ht="78.75">
      <c r="A41" s="20">
        <v>6</v>
      </c>
      <c r="B41" s="5" t="s">
        <v>122</v>
      </c>
      <c r="C41" s="14" t="s">
        <v>123</v>
      </c>
      <c r="D41" s="12">
        <v>484739.6</v>
      </c>
      <c r="E41" s="12">
        <v>0</v>
      </c>
      <c r="F41" s="12">
        <f t="shared" si="3"/>
        <v>484739.6</v>
      </c>
    </row>
    <row r="42" spans="1:6" s="2" customFormat="1" ht="33.75" customHeight="1">
      <c r="A42" s="5">
        <v>7</v>
      </c>
      <c r="B42" s="5" t="s">
        <v>53</v>
      </c>
      <c r="C42" s="14" t="s">
        <v>52</v>
      </c>
      <c r="D42" s="12">
        <v>147640.70000000001</v>
      </c>
      <c r="E42" s="12">
        <v>-125.60000000000582</v>
      </c>
      <c r="F42" s="12">
        <f t="shared" si="3"/>
        <v>147515.1</v>
      </c>
    </row>
    <row r="43" spans="1:6" s="2" customFormat="1">
      <c r="A43" s="5">
        <v>8</v>
      </c>
      <c r="B43" s="5" t="s">
        <v>74</v>
      </c>
      <c r="C43" s="14" t="s">
        <v>5</v>
      </c>
      <c r="D43" s="12">
        <v>7.8</v>
      </c>
      <c r="E43" s="12">
        <v>0</v>
      </c>
      <c r="F43" s="12">
        <f t="shared" si="3"/>
        <v>7.8</v>
      </c>
    </row>
    <row r="44" spans="1:6" s="2" customFormat="1">
      <c r="A44" s="5">
        <v>9</v>
      </c>
      <c r="B44" s="5" t="s">
        <v>124</v>
      </c>
      <c r="C44" s="14" t="s">
        <v>39</v>
      </c>
      <c r="D44" s="12">
        <v>351.9</v>
      </c>
      <c r="E44" s="12">
        <v>125.60000000000002</v>
      </c>
      <c r="F44" s="12">
        <f t="shared" si="3"/>
        <v>477.5</v>
      </c>
    </row>
    <row r="45" spans="1:6" s="17" customFormat="1">
      <c r="A45" s="20">
        <v>10</v>
      </c>
      <c r="B45" s="20" t="s">
        <v>41</v>
      </c>
      <c r="C45" s="24" t="s">
        <v>40</v>
      </c>
      <c r="D45" s="41">
        <f>D46</f>
        <v>135062332.09999999</v>
      </c>
      <c r="E45" s="41">
        <f>E46</f>
        <v>13169628.6</v>
      </c>
      <c r="F45" s="41">
        <f t="shared" si="3"/>
        <v>148231960.69999999</v>
      </c>
    </row>
    <row r="46" spans="1:6" s="17" customFormat="1">
      <c r="A46" s="20">
        <v>11</v>
      </c>
      <c r="B46" s="20" t="s">
        <v>42</v>
      </c>
      <c r="C46" s="24" t="s">
        <v>43</v>
      </c>
      <c r="D46" s="41">
        <f>D47</f>
        <v>135062332.09999999</v>
      </c>
      <c r="E46" s="41">
        <f>E47</f>
        <v>13169628.6</v>
      </c>
      <c r="F46" s="41">
        <f t="shared" si="3"/>
        <v>148231960.69999999</v>
      </c>
    </row>
    <row r="47" spans="1:6" s="17" customFormat="1" ht="31.5">
      <c r="A47" s="20">
        <v>12</v>
      </c>
      <c r="B47" s="20" t="s">
        <v>34</v>
      </c>
      <c r="C47" s="15" t="s">
        <v>33</v>
      </c>
      <c r="D47" s="22">
        <f>D48+D51+D56+D72</f>
        <v>135062332.09999999</v>
      </c>
      <c r="E47" s="22">
        <f>E48+E51+E56+E72</f>
        <v>13169628.6</v>
      </c>
      <c r="F47" s="22">
        <f t="shared" si="3"/>
        <v>148231960.69999999</v>
      </c>
    </row>
    <row r="48" spans="1:6" s="17" customFormat="1" ht="47.25">
      <c r="A48" s="20">
        <v>13</v>
      </c>
      <c r="B48" s="20" t="s">
        <v>26</v>
      </c>
      <c r="C48" s="15" t="s">
        <v>24</v>
      </c>
      <c r="D48" s="41">
        <f>D49</f>
        <v>2268.6999999999998</v>
      </c>
      <c r="E48" s="41">
        <f>E49</f>
        <v>0</v>
      </c>
      <c r="F48" s="41">
        <f t="shared" si="3"/>
        <v>2268.6999999999998</v>
      </c>
    </row>
    <row r="49" spans="1:7" s="2" customFormat="1" ht="78.75">
      <c r="A49" s="5">
        <v>14</v>
      </c>
      <c r="B49" s="5" t="s">
        <v>27</v>
      </c>
      <c r="C49" s="14" t="s">
        <v>25</v>
      </c>
      <c r="D49" s="12">
        <f>D50</f>
        <v>2268.6999999999998</v>
      </c>
      <c r="E49" s="12">
        <f>E50</f>
        <v>0</v>
      </c>
      <c r="F49" s="12">
        <f t="shared" si="3"/>
        <v>2268.6999999999998</v>
      </c>
    </row>
    <row r="50" spans="1:7" s="2" customFormat="1" ht="18" customHeight="1">
      <c r="A50" s="5">
        <v>15</v>
      </c>
      <c r="B50" s="5" t="s">
        <v>28</v>
      </c>
      <c r="C50" s="14" t="s">
        <v>5</v>
      </c>
      <c r="D50" s="42">
        <v>2268.6999999999998</v>
      </c>
      <c r="E50" s="42">
        <v>0</v>
      </c>
      <c r="F50" s="42">
        <f t="shared" si="3"/>
        <v>2268.6999999999998</v>
      </c>
    </row>
    <row r="51" spans="1:7" s="17" customFormat="1" ht="33.75" customHeight="1">
      <c r="A51" s="20">
        <v>16</v>
      </c>
      <c r="B51" s="20" t="s">
        <v>29</v>
      </c>
      <c r="C51" s="15" t="s">
        <v>49</v>
      </c>
      <c r="D51" s="22">
        <f>D52+D54</f>
        <v>2992728.5999999996</v>
      </c>
      <c r="E51" s="22">
        <f>E52+E54</f>
        <v>3712.4000000001397</v>
      </c>
      <c r="F51" s="22">
        <f t="shared" si="3"/>
        <v>2996441</v>
      </c>
    </row>
    <row r="52" spans="1:7" s="2" customFormat="1" ht="35.25" customHeight="1">
      <c r="A52" s="5">
        <v>17</v>
      </c>
      <c r="B52" s="5" t="s">
        <v>75</v>
      </c>
      <c r="C52" s="14" t="s">
        <v>4</v>
      </c>
      <c r="D52" s="42">
        <f>D53</f>
        <v>1247640.2</v>
      </c>
      <c r="E52" s="42">
        <f>E53</f>
        <v>0</v>
      </c>
      <c r="F52" s="42">
        <f t="shared" si="3"/>
        <v>1247640.2</v>
      </c>
    </row>
    <row r="53" spans="1:7" s="2" customFormat="1">
      <c r="A53" s="5">
        <v>18</v>
      </c>
      <c r="B53" s="5" t="s">
        <v>76</v>
      </c>
      <c r="C53" s="14" t="s">
        <v>5</v>
      </c>
      <c r="D53" s="42">
        <v>1247640.2</v>
      </c>
      <c r="E53" s="42">
        <v>0</v>
      </c>
      <c r="F53" s="42">
        <f t="shared" si="3"/>
        <v>1247640.2</v>
      </c>
    </row>
    <row r="54" spans="1:7" s="2" customFormat="1" ht="78.75">
      <c r="A54" s="5">
        <v>19</v>
      </c>
      <c r="B54" s="5" t="s">
        <v>6</v>
      </c>
      <c r="C54" s="14" t="s">
        <v>7</v>
      </c>
      <c r="D54" s="12">
        <f>D55</f>
        <v>1745088.4</v>
      </c>
      <c r="E54" s="12">
        <f>E55</f>
        <v>3712.4000000001397</v>
      </c>
      <c r="F54" s="12">
        <f t="shared" si="3"/>
        <v>1748800.8</v>
      </c>
    </row>
    <row r="55" spans="1:7" s="2" customFormat="1" ht="31.5">
      <c r="A55" s="5">
        <v>20</v>
      </c>
      <c r="B55" s="5" t="s">
        <v>54</v>
      </c>
      <c r="C55" s="14" t="s">
        <v>55</v>
      </c>
      <c r="D55" s="12">
        <v>1745088.4</v>
      </c>
      <c r="E55" s="12">
        <v>3712.4000000001397</v>
      </c>
      <c r="F55" s="12">
        <f t="shared" si="3"/>
        <v>1748800.8</v>
      </c>
    </row>
    <row r="56" spans="1:7" s="17" customFormat="1" ht="51.75" customHeight="1">
      <c r="A56" s="20">
        <v>21</v>
      </c>
      <c r="B56" s="20" t="s">
        <v>32</v>
      </c>
      <c r="C56" s="15" t="s">
        <v>30</v>
      </c>
      <c r="D56" s="22">
        <f>D57+D59+D62+D64+D66+D68+D70</f>
        <v>122101922.5</v>
      </c>
      <c r="E56" s="22">
        <f>E57+E59+E62+E64+E66+E68+E70</f>
        <v>13165916.199999999</v>
      </c>
      <c r="F56" s="22">
        <f t="shared" si="3"/>
        <v>135267838.69999999</v>
      </c>
    </row>
    <row r="57" spans="1:7" s="17" customFormat="1" ht="84" customHeight="1">
      <c r="A57" s="5">
        <v>22</v>
      </c>
      <c r="B57" s="5" t="s">
        <v>135</v>
      </c>
      <c r="C57" s="14" t="s">
        <v>134</v>
      </c>
      <c r="D57" s="42">
        <f>D58</f>
        <v>2013220</v>
      </c>
      <c r="E57" s="42">
        <f>E58</f>
        <v>0</v>
      </c>
      <c r="F57" s="42">
        <f t="shared" si="3"/>
        <v>2013220</v>
      </c>
      <c r="G57" s="35"/>
    </row>
    <row r="58" spans="1:7" s="17" customFormat="1" ht="20.25" customHeight="1">
      <c r="A58" s="5">
        <v>23</v>
      </c>
      <c r="B58" s="5" t="s">
        <v>136</v>
      </c>
      <c r="C58" s="14" t="s">
        <v>5</v>
      </c>
      <c r="D58" s="42">
        <v>2013220</v>
      </c>
      <c r="E58" s="42">
        <v>0</v>
      </c>
      <c r="F58" s="42">
        <f t="shared" si="3"/>
        <v>2013220</v>
      </c>
    </row>
    <row r="59" spans="1:7" s="2" customFormat="1" ht="46.5" customHeight="1">
      <c r="A59" s="5">
        <v>24</v>
      </c>
      <c r="B59" s="5" t="s">
        <v>8</v>
      </c>
      <c r="C59" s="14" t="s">
        <v>31</v>
      </c>
      <c r="D59" s="42">
        <f>D60+D61</f>
        <v>100991427.40000001</v>
      </c>
      <c r="E59" s="42">
        <f>E60+E61</f>
        <v>0</v>
      </c>
      <c r="F59" s="42">
        <f t="shared" si="3"/>
        <v>100991427.40000001</v>
      </c>
    </row>
    <row r="60" spans="1:7" s="2" customFormat="1">
      <c r="A60" s="5">
        <v>25</v>
      </c>
      <c r="B60" s="5" t="s">
        <v>9</v>
      </c>
      <c r="C60" s="14" t="s">
        <v>5</v>
      </c>
      <c r="D60" s="42">
        <v>94918345.900000006</v>
      </c>
      <c r="E60" s="42">
        <v>0</v>
      </c>
      <c r="F60" s="42">
        <f t="shared" si="3"/>
        <v>94918345.900000006</v>
      </c>
    </row>
    <row r="61" spans="1:7" s="2" customFormat="1">
      <c r="A61" s="5">
        <v>26</v>
      </c>
      <c r="B61" s="5" t="s">
        <v>77</v>
      </c>
      <c r="C61" s="14" t="s">
        <v>56</v>
      </c>
      <c r="D61" s="42">
        <v>6073081.5</v>
      </c>
      <c r="E61" s="42">
        <v>0</v>
      </c>
      <c r="F61" s="42">
        <f t="shared" si="3"/>
        <v>6073081.5</v>
      </c>
    </row>
    <row r="62" spans="1:7" s="2" customFormat="1" ht="126">
      <c r="A62" s="5">
        <v>27</v>
      </c>
      <c r="B62" s="5" t="s">
        <v>79</v>
      </c>
      <c r="C62" s="14" t="s">
        <v>78</v>
      </c>
      <c r="D62" s="42">
        <f>D63</f>
        <v>299123.59999999998</v>
      </c>
      <c r="E62" s="42">
        <f>E63</f>
        <v>0</v>
      </c>
      <c r="F62" s="42">
        <f t="shared" si="3"/>
        <v>299123.59999999998</v>
      </c>
    </row>
    <row r="63" spans="1:7" s="2" customFormat="1">
      <c r="A63" s="5">
        <v>28</v>
      </c>
      <c r="B63" s="5" t="s">
        <v>80</v>
      </c>
      <c r="C63" s="14" t="s">
        <v>5</v>
      </c>
      <c r="D63" s="42">
        <v>299123.59999999998</v>
      </c>
      <c r="E63" s="42">
        <v>0</v>
      </c>
      <c r="F63" s="42">
        <f t="shared" si="3"/>
        <v>299123.59999999998</v>
      </c>
    </row>
    <row r="64" spans="1:7" s="2" customFormat="1" ht="63">
      <c r="A64" s="5">
        <v>29</v>
      </c>
      <c r="B64" s="5" t="s">
        <v>125</v>
      </c>
      <c r="C64" s="14" t="s">
        <v>127</v>
      </c>
      <c r="D64" s="42">
        <f>D65</f>
        <v>0</v>
      </c>
      <c r="E64" s="42">
        <f>E65</f>
        <v>3801283.3</v>
      </c>
      <c r="F64" s="42">
        <f t="shared" si="3"/>
        <v>3801283.3</v>
      </c>
    </row>
    <row r="65" spans="1:6" s="2" customFormat="1">
      <c r="A65" s="5">
        <v>30</v>
      </c>
      <c r="B65" s="5" t="s">
        <v>126</v>
      </c>
      <c r="C65" s="14" t="s">
        <v>5</v>
      </c>
      <c r="D65" s="42">
        <v>0</v>
      </c>
      <c r="E65" s="42">
        <v>3801283.3</v>
      </c>
      <c r="F65" s="42">
        <f t="shared" si="3"/>
        <v>3801283.3</v>
      </c>
    </row>
    <row r="66" spans="1:6" s="2" customFormat="1" ht="47.25">
      <c r="A66" s="5">
        <v>31</v>
      </c>
      <c r="B66" s="5" t="s">
        <v>82</v>
      </c>
      <c r="C66" s="14" t="s">
        <v>81</v>
      </c>
      <c r="D66" s="42">
        <f>D67</f>
        <v>8699.2000000000007</v>
      </c>
      <c r="E66" s="42">
        <f>E67</f>
        <v>3719.7</v>
      </c>
      <c r="F66" s="42">
        <f t="shared" si="3"/>
        <v>12418.900000000001</v>
      </c>
    </row>
    <row r="67" spans="1:6" s="2" customFormat="1">
      <c r="A67" s="5">
        <v>32</v>
      </c>
      <c r="B67" s="5" t="s">
        <v>83</v>
      </c>
      <c r="C67" s="14" t="s">
        <v>5</v>
      </c>
      <c r="D67" s="42">
        <v>8699.2000000000007</v>
      </c>
      <c r="E67" s="42">
        <f>3719.7</f>
        <v>3719.7</v>
      </c>
      <c r="F67" s="42">
        <f t="shared" si="3"/>
        <v>12418.900000000001</v>
      </c>
    </row>
    <row r="68" spans="1:6" s="2" customFormat="1" ht="63">
      <c r="A68" s="5">
        <v>33</v>
      </c>
      <c r="B68" s="5" t="s">
        <v>128</v>
      </c>
      <c r="C68" s="14" t="s">
        <v>132</v>
      </c>
      <c r="D68" s="42">
        <f>D69</f>
        <v>17996375.300000001</v>
      </c>
      <c r="E68" s="42">
        <f>E69</f>
        <v>9360913.1999999993</v>
      </c>
      <c r="F68" s="42">
        <f t="shared" si="3"/>
        <v>27357288.5</v>
      </c>
    </row>
    <row r="69" spans="1:6" s="2" customFormat="1">
      <c r="A69" s="5">
        <v>34</v>
      </c>
      <c r="B69" s="5" t="s">
        <v>129</v>
      </c>
      <c r="C69" s="14" t="s">
        <v>5</v>
      </c>
      <c r="D69" s="42">
        <v>17996375.300000001</v>
      </c>
      <c r="E69" s="42">
        <v>9360913.1999999993</v>
      </c>
      <c r="F69" s="42">
        <f t="shared" si="3"/>
        <v>27357288.5</v>
      </c>
    </row>
    <row r="70" spans="1:6" s="2" customFormat="1" ht="63">
      <c r="A70" s="5">
        <v>35</v>
      </c>
      <c r="B70" s="5" t="s">
        <v>130</v>
      </c>
      <c r="C70" s="14" t="s">
        <v>133</v>
      </c>
      <c r="D70" s="42">
        <f>D71</f>
        <v>793077</v>
      </c>
      <c r="E70" s="42">
        <f>E71</f>
        <v>0</v>
      </c>
      <c r="F70" s="42">
        <f t="shared" si="3"/>
        <v>793077</v>
      </c>
    </row>
    <row r="71" spans="1:6" s="2" customFormat="1">
      <c r="A71" s="5">
        <v>36</v>
      </c>
      <c r="B71" s="5" t="s">
        <v>131</v>
      </c>
      <c r="C71" s="14" t="s">
        <v>5</v>
      </c>
      <c r="D71" s="42">
        <v>793077</v>
      </c>
      <c r="E71" s="42">
        <v>0</v>
      </c>
      <c r="F71" s="42">
        <f t="shared" si="3"/>
        <v>793077</v>
      </c>
    </row>
    <row r="72" spans="1:6" s="2" customFormat="1" ht="47.25">
      <c r="A72" s="20">
        <v>37</v>
      </c>
      <c r="B72" s="20" t="s">
        <v>86</v>
      </c>
      <c r="C72" s="15" t="s">
        <v>46</v>
      </c>
      <c r="D72" s="22">
        <f>D73</f>
        <v>9965412.3000000007</v>
      </c>
      <c r="E72" s="22">
        <f>E73</f>
        <v>0</v>
      </c>
      <c r="F72" s="22">
        <f t="shared" si="3"/>
        <v>9965412.3000000007</v>
      </c>
    </row>
    <row r="73" spans="1:6" s="2" customFormat="1" ht="31.5">
      <c r="A73" s="20">
        <v>38</v>
      </c>
      <c r="B73" s="20" t="s">
        <v>87</v>
      </c>
      <c r="C73" s="15" t="s">
        <v>85</v>
      </c>
      <c r="D73" s="22">
        <f>D74</f>
        <v>9965412.3000000007</v>
      </c>
      <c r="E73" s="22">
        <f>E74</f>
        <v>0</v>
      </c>
      <c r="F73" s="22">
        <f t="shared" si="3"/>
        <v>9965412.3000000007</v>
      </c>
    </row>
    <row r="74" spans="1:6" s="2" customFormat="1" ht="78.75">
      <c r="A74" s="5">
        <v>39</v>
      </c>
      <c r="B74" s="5" t="s">
        <v>88</v>
      </c>
      <c r="C74" s="14" t="s">
        <v>84</v>
      </c>
      <c r="D74" s="12">
        <f t="shared" ref="D74:E74" si="4">D75</f>
        <v>9965412.3000000007</v>
      </c>
      <c r="E74" s="12">
        <f t="shared" si="4"/>
        <v>0</v>
      </c>
      <c r="F74" s="12">
        <f t="shared" si="3"/>
        <v>9965412.3000000007</v>
      </c>
    </row>
    <row r="75" spans="1:6" s="2" customFormat="1">
      <c r="A75" s="5">
        <v>40</v>
      </c>
      <c r="B75" s="5" t="s">
        <v>89</v>
      </c>
      <c r="C75" s="14" t="s">
        <v>5</v>
      </c>
      <c r="D75" s="12">
        <v>9965412.3000000007</v>
      </c>
      <c r="E75" s="12">
        <v>0</v>
      </c>
      <c r="F75" s="12">
        <f t="shared" si="3"/>
        <v>9965412.3000000007</v>
      </c>
    </row>
    <row r="76" spans="1:6" s="17" customFormat="1">
      <c r="A76" s="7"/>
      <c r="B76" s="7" t="s">
        <v>10</v>
      </c>
      <c r="C76" s="7"/>
      <c r="D76" s="43">
        <f>D36+D45</f>
        <v>135695072.09999999</v>
      </c>
      <c r="E76" s="43">
        <f t="shared" ref="E76" si="5">E36+E45</f>
        <v>13169628.6</v>
      </c>
      <c r="F76" s="43">
        <f>F36+F45</f>
        <v>148864700.69999999</v>
      </c>
    </row>
    <row r="77" spans="1:6" s="17" customFormat="1">
      <c r="A77" s="26"/>
      <c r="B77" s="26"/>
      <c r="C77" s="26"/>
      <c r="D77" s="30"/>
      <c r="E77" s="30"/>
      <c r="F77" s="30"/>
    </row>
    <row r="78" spans="1:6" s="3" customFormat="1"/>
    <row r="79" spans="1:6" s="2" customFormat="1">
      <c r="A79" s="51" t="s">
        <v>11</v>
      </c>
      <c r="B79" s="51"/>
      <c r="C79" s="51"/>
      <c r="D79" s="51"/>
      <c r="E79" s="32"/>
    </row>
    <row r="80" spans="1:6" s="2" customFormat="1" ht="15.75" customHeight="1">
      <c r="A80" s="49" t="s">
        <v>2</v>
      </c>
      <c r="B80" s="49" t="s">
        <v>12</v>
      </c>
      <c r="C80" s="49" t="s">
        <v>3</v>
      </c>
      <c r="D80" s="48" t="s">
        <v>17</v>
      </c>
      <c r="E80" s="48"/>
      <c r="F80" s="48"/>
    </row>
    <row r="81" spans="1:6" s="2" customFormat="1" ht="31.5">
      <c r="A81" s="50"/>
      <c r="B81" s="50"/>
      <c r="C81" s="50"/>
      <c r="D81" s="31" t="s">
        <v>90</v>
      </c>
      <c r="E81" s="31" t="s">
        <v>91</v>
      </c>
      <c r="F81" s="31" t="s">
        <v>92</v>
      </c>
    </row>
    <row r="82" spans="1:6" s="2" customFormat="1" ht="36.75" customHeight="1">
      <c r="A82" s="34">
        <v>1</v>
      </c>
      <c r="B82" s="25" t="s">
        <v>58</v>
      </c>
      <c r="C82" s="9" t="s">
        <v>57</v>
      </c>
      <c r="D82" s="47">
        <f>D83+D84</f>
        <v>3560546</v>
      </c>
      <c r="E82" s="47">
        <f>F82-D82</f>
        <v>0</v>
      </c>
      <c r="F82" s="47">
        <f>F83+F84</f>
        <v>3560546</v>
      </c>
    </row>
    <row r="83" spans="1:6" s="2" customFormat="1" ht="17.25" customHeight="1">
      <c r="A83" s="5">
        <v>2</v>
      </c>
      <c r="B83" s="5" t="s">
        <v>13</v>
      </c>
      <c r="C83" s="8" t="s">
        <v>14</v>
      </c>
      <c r="D83" s="12">
        <f>-D31</f>
        <v>-132134526.09999999</v>
      </c>
      <c r="E83" s="12">
        <f>-E31</f>
        <v>-13169628.6</v>
      </c>
      <c r="F83" s="12">
        <f>D83+E83</f>
        <v>-145304154.69999999</v>
      </c>
    </row>
    <row r="84" spans="1:6" s="2" customFormat="1" ht="32.25" customHeight="1">
      <c r="A84" s="36">
        <v>3</v>
      </c>
      <c r="B84" s="36" t="s">
        <v>15</v>
      </c>
      <c r="C84" s="6" t="s">
        <v>16</v>
      </c>
      <c r="D84" s="38">
        <f>D76</f>
        <v>135695072.09999999</v>
      </c>
      <c r="E84" s="38">
        <f>E76</f>
        <v>13169628.6</v>
      </c>
      <c r="F84" s="38">
        <f>D84+E84</f>
        <v>148864700.69999999</v>
      </c>
    </row>
    <row r="85" spans="1:6">
      <c r="D85" s="13"/>
      <c r="E85" s="13"/>
    </row>
    <row r="86" spans="1:6">
      <c r="D86" s="13"/>
      <c r="E86" s="13"/>
    </row>
  </sheetData>
  <mergeCells count="17">
    <mergeCell ref="A3:B3"/>
    <mergeCell ref="D4:F4"/>
    <mergeCell ref="A1:F1"/>
    <mergeCell ref="A31:B31"/>
    <mergeCell ref="D34:F34"/>
    <mergeCell ref="C4:C5"/>
    <mergeCell ref="B4:B5"/>
    <mergeCell ref="A33:D33"/>
    <mergeCell ref="A4:A5"/>
    <mergeCell ref="A34:A35"/>
    <mergeCell ref="B34:B35"/>
    <mergeCell ref="C34:C35"/>
    <mergeCell ref="D80:F80"/>
    <mergeCell ref="A80:A81"/>
    <mergeCell ref="B80:B81"/>
    <mergeCell ref="C80:C81"/>
    <mergeCell ref="A79:D79"/>
  </mergeCells>
  <pageMargins left="0.47244094488188981" right="0.19685039370078741" top="0.35433070866141736" bottom="0.31496062992125984" header="0.31496062992125984" footer="0.2755905511811023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8:D12"/>
  <sheetViews>
    <sheetView workbookViewId="0">
      <selection activeCell="D8" sqref="D8:D12"/>
    </sheetView>
  </sheetViews>
  <sheetFormatPr defaultRowHeight="15"/>
  <sheetData>
    <row r="8" spans="4:4">
      <c r="D8">
        <v>1710346.5</v>
      </c>
    </row>
    <row r="9" spans="4:4">
      <c r="D9">
        <v>34199.699999999997</v>
      </c>
    </row>
    <row r="10" spans="4:4">
      <c r="D10">
        <v>318.39999999999998</v>
      </c>
    </row>
    <row r="11" spans="4:4">
      <c r="D11">
        <v>-7038.7</v>
      </c>
    </row>
    <row r="12" spans="4:4">
      <c r="D12">
        <v>-318.39999999999998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Шпотак</dc:creator>
  <cp:lastModifiedBy>Ирина Шпотак</cp:lastModifiedBy>
  <cp:lastPrinted>2022-09-14T09:10:26Z</cp:lastPrinted>
  <dcterms:created xsi:type="dcterms:W3CDTF">2020-04-02T10:43:05Z</dcterms:created>
  <dcterms:modified xsi:type="dcterms:W3CDTF">2022-10-03T12:21:57Z</dcterms:modified>
</cp:coreProperties>
</file>